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mc:AlternateContent xmlns:mc="http://schemas.openxmlformats.org/markup-compatibility/2006">
    <mc:Choice Requires="x15">
      <x15ac:absPath xmlns:x15ac="http://schemas.microsoft.com/office/spreadsheetml/2010/11/ac" url="J:\procurement_baa_rfp\WIP - NOT PUBLIC\61-26-84571 - Archival Supplies\Bid Documents\"/>
    </mc:Choice>
  </mc:AlternateContent>
  <xr:revisionPtr revIDLastSave="0" documentId="13_ncr:1_{8BA0A711-53E3-4F8B-A9FA-68C91C714AA1}" xr6:coauthVersionLast="47" xr6:coauthVersionMax="47" xr10:uidLastSave="{00000000-0000-0000-0000-000000000000}"/>
  <workbookProtection workbookAlgorithmName="SHA-512" workbookHashValue="eFC2y4vFhMmzRCaz/CSkDUFrGcINl55Q918nyio7TZKrDfZuescF4ou+GlgwdCJKtXF0d73Jctev+1Xp/Q91hw==" workbookSaltValue="yftg65tAan0/NLQdR5InuA==" workbookSpinCount="100000" lockStructure="1"/>
  <bookViews>
    <workbookView xWindow="-28920" yWindow="-120" windowWidth="29040" windowHeight="15720" tabRatio="901" xr2:uid="{08A18691-118B-4193-A142-8BAA57EB216E}"/>
  </bookViews>
  <sheets>
    <sheet name="Instructions" sheetId="1" r:id="rId1"/>
    <sheet name="Category Discounts" sheetId="16" r:id="rId2"/>
    <sheet name="1. Folders &amp; Envelopes" sheetId="3" r:id="rId3"/>
    <sheet name="2. Tools &amp; Supplies" sheetId="4" r:id="rId4"/>
    <sheet name="3. Storage Boxes &amp; Containers" sheetId="5" r:id="rId5"/>
  </sheets>
  <externalReferences>
    <externalReference r:id="rId6"/>
  </externalReferences>
  <definedNames>
    <definedName name="NonMB_Discounts">#REF!</definedName>
    <definedName name="NonMBDiscount">#REF!</definedName>
    <definedName name="Product_Category">#REF!</definedName>
    <definedName name="Product_Category_Discount">#REF!</definedName>
    <definedName name="ProductCategory_Discount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5" l="1"/>
  <c r="B7" i="5"/>
  <c r="B8" i="5"/>
  <c r="B9" i="5"/>
  <c r="B10" i="5"/>
  <c r="B11" i="5"/>
  <c r="B6" i="4"/>
  <c r="B7" i="4"/>
  <c r="B8" i="4"/>
  <c r="B9" i="4"/>
  <c r="B10" i="4"/>
  <c r="B11" i="4"/>
  <c r="E15" i="5"/>
  <c r="E16" i="5"/>
  <c r="E17" i="5"/>
  <c r="E18" i="5"/>
  <c r="E19" i="5"/>
  <c r="E20" i="5"/>
  <c r="E21" i="5"/>
  <c r="E22" i="5"/>
  <c r="E23" i="5"/>
  <c r="E24" i="5"/>
  <c r="E25" i="5"/>
  <c r="E26" i="5"/>
  <c r="E27" i="5"/>
  <c r="E28" i="5"/>
  <c r="C15" i="5"/>
  <c r="C16" i="5"/>
  <c r="C17" i="5"/>
  <c r="C18" i="5"/>
  <c r="C19" i="5"/>
  <c r="C20" i="5"/>
  <c r="C21" i="5"/>
  <c r="C22" i="5"/>
  <c r="C23" i="5"/>
  <c r="C24" i="5"/>
  <c r="C25" i="5"/>
  <c r="C26" i="5"/>
  <c r="C27" i="5"/>
  <c r="C28" i="5"/>
  <c r="H15" i="5"/>
  <c r="I15" i="5"/>
  <c r="J15" i="5"/>
  <c r="H16" i="5"/>
  <c r="I16" i="5"/>
  <c r="J16" i="5" s="1"/>
  <c r="H17" i="5"/>
  <c r="I17" i="5" s="1"/>
  <c r="J17" i="5" s="1"/>
  <c r="H18" i="5"/>
  <c r="I18" i="5" s="1"/>
  <c r="J18" i="5" s="1"/>
  <c r="H19" i="5"/>
  <c r="I19" i="5"/>
  <c r="J19" i="5"/>
  <c r="H20" i="5"/>
  <c r="I20" i="5"/>
  <c r="J20" i="5"/>
  <c r="H21" i="5"/>
  <c r="I21" i="5"/>
  <c r="J21" i="5"/>
  <c r="H22" i="5"/>
  <c r="I22" i="5" s="1"/>
  <c r="J22" i="5" s="1"/>
  <c r="H23" i="5"/>
  <c r="I23" i="5"/>
  <c r="J23" i="5" s="1"/>
  <c r="H24" i="5"/>
  <c r="I24" i="5"/>
  <c r="J24" i="5"/>
  <c r="H25" i="5"/>
  <c r="I25" i="5"/>
  <c r="J25" i="5"/>
  <c r="H26" i="5"/>
  <c r="I26" i="5" s="1"/>
  <c r="J26" i="5" s="1"/>
  <c r="H27" i="5"/>
  <c r="I27" i="5" s="1"/>
  <c r="J27" i="5" s="1"/>
  <c r="H28" i="5"/>
  <c r="I28" i="5"/>
  <c r="J28" i="5"/>
  <c r="H39" i="4"/>
  <c r="I39" i="4" s="1"/>
  <c r="J39" i="4" s="1"/>
  <c r="H38" i="4"/>
  <c r="I38" i="4" s="1"/>
  <c r="J38" i="4" s="1"/>
  <c r="H37" i="4"/>
  <c r="I37" i="4" s="1"/>
  <c r="J37" i="4" s="1"/>
  <c r="H36" i="4"/>
  <c r="I36" i="4" s="1"/>
  <c r="J36" i="4" s="1"/>
  <c r="H35" i="4"/>
  <c r="I35" i="4" s="1"/>
  <c r="J35" i="4" s="1"/>
  <c r="H34" i="4"/>
  <c r="I34" i="4" s="1"/>
  <c r="J34" i="4" s="1"/>
  <c r="H33" i="4"/>
  <c r="I33" i="4" s="1"/>
  <c r="J33" i="4" s="1"/>
  <c r="H32" i="4"/>
  <c r="I32" i="4" s="1"/>
  <c r="J32" i="4" s="1"/>
  <c r="H31" i="4"/>
  <c r="I31" i="4" s="1"/>
  <c r="J31" i="4" s="1"/>
  <c r="H30" i="4"/>
  <c r="I30" i="4" s="1"/>
  <c r="J30" i="4" s="1"/>
  <c r="H29" i="4"/>
  <c r="I29" i="4" s="1"/>
  <c r="J29" i="4" s="1"/>
  <c r="H28" i="4"/>
  <c r="I28" i="4" s="1"/>
  <c r="J28" i="4" s="1"/>
  <c r="H27" i="4"/>
  <c r="I27" i="4" s="1"/>
  <c r="J27" i="4" s="1"/>
  <c r="H26" i="4"/>
  <c r="I26" i="4" s="1"/>
  <c r="J26" i="4" s="1"/>
  <c r="H25" i="4"/>
  <c r="I25" i="4" s="1"/>
  <c r="J25" i="4" s="1"/>
  <c r="H24" i="4"/>
  <c r="I24" i="4" s="1"/>
  <c r="J24" i="4" s="1"/>
  <c r="H23" i="4"/>
  <c r="I23" i="4" s="1"/>
  <c r="J23" i="4" s="1"/>
  <c r="H22" i="4"/>
  <c r="I22" i="4" s="1"/>
  <c r="J22" i="4" s="1"/>
  <c r="H21" i="4"/>
  <c r="I21" i="4" s="1"/>
  <c r="J21" i="4" s="1"/>
  <c r="H20" i="4"/>
  <c r="I20" i="4" s="1"/>
  <c r="J20" i="4" s="1"/>
  <c r="H19" i="4"/>
  <c r="I19" i="4" s="1"/>
  <c r="J19" i="4" s="1"/>
  <c r="H18" i="4"/>
  <c r="I18" i="4" s="1"/>
  <c r="J18" i="4" s="1"/>
  <c r="H17" i="4"/>
  <c r="I17" i="4" s="1"/>
  <c r="J17" i="4" s="1"/>
  <c r="H16" i="4"/>
  <c r="I16" i="4" s="1"/>
  <c r="J16" i="4" s="1"/>
  <c r="H15" i="4"/>
  <c r="I15" i="4" s="1"/>
  <c r="J15" i="4" s="1"/>
  <c r="G4" i="4"/>
  <c r="G3" i="4"/>
  <c r="B2" i="4"/>
  <c r="H15" i="3"/>
  <c r="I15" i="3" s="1"/>
  <c r="J15" i="3" s="1"/>
  <c r="H16" i="3"/>
  <c r="I16" i="3" s="1"/>
  <c r="J16" i="3" s="1"/>
  <c r="H17" i="3"/>
  <c r="I17" i="3"/>
  <c r="J17" i="3"/>
  <c r="H18" i="3"/>
  <c r="I18" i="3" s="1"/>
  <c r="J18" i="3" s="1"/>
  <c r="H19" i="3"/>
  <c r="I19" i="3"/>
  <c r="J19" i="3" s="1"/>
  <c r="H20" i="3"/>
  <c r="I20" i="3" s="1"/>
  <c r="J20" i="3" s="1"/>
  <c r="H21" i="3"/>
  <c r="I21" i="3" s="1"/>
  <c r="J21" i="3" s="1"/>
  <c r="H22" i="3"/>
  <c r="I22" i="3" s="1"/>
  <c r="J22" i="3" s="1"/>
  <c r="H23" i="3"/>
  <c r="I23" i="3"/>
  <c r="J23" i="3" s="1"/>
  <c r="H24" i="3"/>
  <c r="I24" i="3"/>
  <c r="J24" i="3" s="1"/>
  <c r="H25" i="3"/>
  <c r="I25" i="3" s="1"/>
  <c r="J25" i="3" s="1"/>
  <c r="H26" i="3"/>
  <c r="I26" i="3" s="1"/>
  <c r="J26" i="3" s="1"/>
  <c r="J40" i="4" l="1"/>
  <c r="J29" i="5"/>
  <c r="J27" i="3"/>
  <c r="D9" i="16" s="1"/>
  <c r="G4" i="3" l="1"/>
  <c r="G4" i="5"/>
  <c r="E2" i="16" l="1"/>
  <c r="D11" i="16" l="1"/>
  <c r="D10" i="16"/>
  <c r="G3" i="5"/>
  <c r="G3" i="3"/>
  <c r="B2" i="5"/>
  <c r="B2" i="3"/>
  <c r="D12" i="16" l="1"/>
</calcChain>
</file>

<file path=xl/sharedStrings.xml><?xml version="1.0" encoding="utf-8"?>
<sst xmlns="http://schemas.openxmlformats.org/spreadsheetml/2006/main" count="169" uniqueCount="82">
  <si>
    <t>Product Category</t>
  </si>
  <si>
    <t>Discount (%)</t>
  </si>
  <si>
    <t>Responsive Items</t>
  </si>
  <si>
    <t>Functional Equivalent</t>
  </si>
  <si>
    <t>Manufacturer/Item Number</t>
  </si>
  <si>
    <t>Item Description</t>
  </si>
  <si>
    <t>UOM</t>
  </si>
  <si>
    <t>Number of Items Per UOM</t>
  </si>
  <si>
    <t>Proposed  Number of Items Per UOM</t>
  </si>
  <si>
    <t>Detailed Product Description</t>
  </si>
  <si>
    <t>EA</t>
  </si>
  <si>
    <t>Respondent Name:</t>
  </si>
  <si>
    <t>Please refrain from modifying any cells or formulas in this document. Any alterations may lead to the disqualification of your proposal.</t>
  </si>
  <si>
    <t>Instructions</t>
  </si>
  <si>
    <t>Respondent Name</t>
  </si>
  <si>
    <t xml:space="preserve">Evaluated Total Cost </t>
  </si>
  <si>
    <t>Public Listed Price (PLP)</t>
  </si>
  <si>
    <t>Discount ($)</t>
  </si>
  <si>
    <t>Total Evaluated Cost</t>
  </si>
  <si>
    <t xml:space="preserve">Evaluated Cost </t>
  </si>
  <si>
    <t>In Tab labeled "Category Discounts" input the percentage discount for each product category included in your proposal.</t>
  </si>
  <si>
    <t>Requirements for State Bidding:</t>
  </si>
  <si>
    <t>Leave all items blank rather than inserting a 0 if you are not bidding on a particular item.</t>
  </si>
  <si>
    <t>Folders &amp; Envelopes</t>
  </si>
  <si>
    <t>Tools &amp; Supplies</t>
  </si>
  <si>
    <t>Storage Boxes &amp; Containers</t>
  </si>
  <si>
    <t>Item Number</t>
  </si>
  <si>
    <t>Archival Map &amp; Print Oversized Folders (Buffered &amp; Unbuffered)</t>
  </si>
  <si>
    <t>Long Side Opening Envelopes</t>
  </si>
  <si>
    <t>Short Side Opening Envelopes</t>
  </si>
  <si>
    <t>Letter Size File Folders</t>
  </si>
  <si>
    <t>Legal Size File Folders</t>
  </si>
  <si>
    <t>Folder Stock Sheets</t>
  </si>
  <si>
    <t>Envelope 10"W x 13"H</t>
  </si>
  <si>
    <t>Envelope 9"W x 12"H</t>
  </si>
  <si>
    <t>Negative Print Envelopes</t>
  </si>
  <si>
    <t>Reinforced Tab Letter Size File Folders</t>
  </si>
  <si>
    <t>Reinforced Tab Legal Size File Folders</t>
  </si>
  <si>
    <t>2 mil Polyethylene Envelopes 11"Wx14"H</t>
  </si>
  <si>
    <t>61-26-84571 - Archival Supplies</t>
  </si>
  <si>
    <t>Presentation Pockets</t>
  </si>
  <si>
    <t xml:space="preserve">Comp Blue Artifact Tray </t>
  </si>
  <si>
    <t>10 in Lead Filled Bag Weight</t>
  </si>
  <si>
    <t>Film Encapsulation; 3 mil Archival Polyester Roll</t>
  </si>
  <si>
    <t>Film Encapsulation; 4 mil Archival Polyester Roll</t>
  </si>
  <si>
    <t>3 mil polyester L sleeves</t>
  </si>
  <si>
    <t>36" frame backing paper 300 ft</t>
  </si>
  <si>
    <t>3M 415 Polyester Double Sided Tape</t>
  </si>
  <si>
    <t>Absorene Dry Cleaning Sponges</t>
  </si>
  <si>
    <t>All - Stabilo Pencil Black Lead</t>
  </si>
  <si>
    <t>Cotton Gloves - Small</t>
  </si>
  <si>
    <t>Cotton Gloves - Medium</t>
  </si>
  <si>
    <t>Cotton Gloves - Large</t>
  </si>
  <si>
    <t>Unbleached Cotton Tying Tape</t>
  </si>
  <si>
    <t>Neschen Filmoplast Paper Repair Tape</t>
  </si>
  <si>
    <t>Dahlia Sprayer</t>
  </si>
  <si>
    <t>Microfilm Tags 16mm</t>
  </si>
  <si>
    <t>Microfilm Tags 35mm</t>
  </si>
  <si>
    <t>4 mil Polyethylene Sheeting 12'x100'</t>
  </si>
  <si>
    <t>24" x 36" Handmade Kizukishi Paper</t>
  </si>
  <si>
    <t>Permalife 20 lb Bond Paper</t>
  </si>
  <si>
    <t>Permaplus Foil-Back 1 1/4" x 3" Processing Labels</t>
  </si>
  <si>
    <t>Polypropylene Slide Storage Album Sleeves</t>
  </si>
  <si>
    <t>Static Wisk Brush</t>
  </si>
  <si>
    <t>Tabbed Rare Book ID Strips</t>
  </si>
  <si>
    <r>
      <t>Respondents are required to complete all</t>
    </r>
    <r>
      <rPr>
        <b/>
        <sz val="12"/>
        <color rgb="FF000000"/>
        <rFont val="Arial Narrow"/>
        <family val="2"/>
      </rPr>
      <t xml:space="preserve"> </t>
    </r>
    <r>
      <rPr>
        <b/>
        <u/>
        <sz val="12"/>
        <color rgb="FF000000"/>
        <rFont val="Arial Narrow"/>
        <family val="2"/>
      </rPr>
      <t>yellow-shaded cells</t>
    </r>
    <r>
      <rPr>
        <sz val="12"/>
        <color rgb="FF000000"/>
        <rFont val="Arial Narrow"/>
        <family val="2"/>
      </rPr>
      <t xml:space="preserve"> in this workbook. </t>
    </r>
  </si>
  <si>
    <r>
      <t xml:space="preserve">Instructions: </t>
    </r>
    <r>
      <rPr>
        <sz val="11"/>
        <rFont val="Arial Narrow"/>
        <family val="2"/>
      </rPr>
      <t>Please enter your percent discount per product category in the yellow-shaded cells C9–C11. The evaluated total cost will auto-populate the relevant tabs.</t>
    </r>
  </si>
  <si>
    <t>Category Discounts</t>
  </si>
  <si>
    <t>Flat rate discount for all categories not included in the above product category list.</t>
  </si>
  <si>
    <t>On tabs 1-3, please input your proposed price for each product or its functional equivalent in each product category. The bid list includes 3 groups of product categories.</t>
  </si>
  <si>
    <t xml:space="preserve">The State of Indiana is seeking to buy specific archival related products. The proposed items must meet or exceed the specifications detailed in the Item List tab.  PLEASE NOTE:  The State may take necessary measures in its discretion to compare product specifications and performance.  If at any time a product is determined, at the discretion of the State, to be inferior to the bid specifications, the awarded vendor shall be responsible for providing a product that meets specifications at no additional cost to the State. The State reserves the right to reject any bid proposed that does not meet listed specifications. The State also reserves the right to request samples after the fact and determine the acceptable amount of time for samples to be received.  All shipping charges including, but not limited to, any US import charges shall be the responsibility of the vendor. </t>
  </si>
  <si>
    <t xml:space="preserve">PRICE shall be the Public Listed Price (PLP). </t>
  </si>
  <si>
    <t xml:space="preserve">Provide a flat rate discount on all catalog items not included on the 'Item List' tab. The flat rate discount will not be used in the evaluation. </t>
  </si>
  <si>
    <r>
      <t xml:space="preserve">Price must be </t>
    </r>
    <r>
      <rPr>
        <b/>
        <sz val="12"/>
        <color theme="1"/>
        <rFont val="Arial Narrow"/>
        <family val="2"/>
      </rPr>
      <t>ALL INCLUSIVE</t>
    </r>
    <r>
      <rPr>
        <sz val="12"/>
        <color theme="1"/>
        <rFont val="Arial Narrow"/>
        <family val="2"/>
      </rPr>
      <t>, including any and all delivery costs or destination fees.</t>
    </r>
  </si>
  <si>
    <t xml:space="preserve">The state requires that each category must include pricing for at least 90% of the items within the selected category. </t>
  </si>
  <si>
    <t>Additional Information</t>
  </si>
  <si>
    <t>To ensure a fair and consistent evaluation of cost proposals, unit costs have been utilized for comparison purposes. These unit costs serve as a standardized benchmark to assess the relative value of vendor discounts across categories.
However, it is important to note that the awarded contract will not bind the vendor to the unit costs used in the evaluation. Instead, the vendor will be contractually obligated to honor the categorical discount percentages proposed in their response for the duration of the contract term.</t>
  </si>
  <si>
    <t>1. Each category must include pricing for at least 90% of the items within the selected category.</t>
  </si>
  <si>
    <t xml:space="preserve">Instructions: Please provide pricing for all product category items listed in this worksheet. The State will only accept items that are functionally equivalent to the specified items. Pricing must include all delivery, shipping, service, restocking, and administrative costs associated with the product. The cost proposal reflects the current vendors' unit of measure (UOM) and package size. </t>
  </si>
  <si>
    <t>2. Price must be Public Listed Price (PLP).</t>
  </si>
  <si>
    <t>3. Leave all items blank rather than inserting a 0 if you are not bidding on a particular item.</t>
  </si>
  <si>
    <t xml:space="preserve">4. Price must be ALL INCLUSIVE, including any and all delivery costs or destination fees.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</si>
</sst>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0.0%"/>
    <numFmt numFmtId="165" formatCode="_(* #,##0_);_(* \(#,##0\);_(* &quot;-&quot;??_);_(@_)"/>
  </numFmts>
  <fonts count="22" x14ac:knownFonts="1">
    <font>
      <sz val="11"/>
      <color theme="1"/>
      <name val="Aptos Narrow"/>
      <family val="2"/>
      <scheme val="minor"/>
    </font>
    <font>
      <sz val="11"/>
      <color theme="1"/>
      <name val="Aptos Narrow"/>
      <family val="2"/>
      <scheme val="minor"/>
    </font>
    <font>
      <sz val="11"/>
      <color rgb="FF000000"/>
      <name val="Aptos Narrow"/>
      <family val="2"/>
    </font>
    <font>
      <b/>
      <sz val="10"/>
      <color theme="1"/>
      <name val="Arial Narrow"/>
      <family val="2"/>
    </font>
    <font>
      <sz val="10"/>
      <color theme="1"/>
      <name val="Arial Narrow"/>
      <family val="2"/>
    </font>
    <font>
      <b/>
      <u/>
      <sz val="11"/>
      <color theme="1"/>
      <name val="Arial Narrow"/>
      <family val="2"/>
    </font>
    <font>
      <sz val="11"/>
      <color theme="1"/>
      <name val="Arial Narrow"/>
      <family val="2"/>
    </font>
    <font>
      <b/>
      <sz val="11"/>
      <color theme="1"/>
      <name val="Arial Narrow"/>
      <family val="2"/>
    </font>
    <font>
      <b/>
      <sz val="10"/>
      <name val="Arial Narrow"/>
      <family val="2"/>
    </font>
    <font>
      <sz val="11"/>
      <color rgb="FF000000"/>
      <name val="Arial Narrow"/>
      <family val="2"/>
    </font>
    <font>
      <b/>
      <sz val="12"/>
      <color theme="1"/>
      <name val="Arial Narrow"/>
      <family val="2"/>
    </font>
    <font>
      <sz val="12"/>
      <color theme="1"/>
      <name val="Arial Narrow"/>
      <family val="2"/>
    </font>
    <font>
      <sz val="12"/>
      <color rgb="FF000000"/>
      <name val="Arial Narrow"/>
      <family val="2"/>
    </font>
    <font>
      <b/>
      <sz val="12"/>
      <color rgb="FF000000"/>
      <name val="Arial Narrow"/>
      <family val="2"/>
    </font>
    <font>
      <b/>
      <u/>
      <sz val="12"/>
      <color rgb="FF000000"/>
      <name val="Arial Narrow"/>
      <family val="2"/>
    </font>
    <font>
      <b/>
      <sz val="11"/>
      <name val="Arial Narrow"/>
      <family val="2"/>
    </font>
    <font>
      <sz val="11"/>
      <name val="Arial Narrow"/>
      <family val="2"/>
    </font>
    <font>
      <sz val="12"/>
      <name val="Aptos Narrow"/>
      <family val="2"/>
      <scheme val="minor"/>
    </font>
    <font>
      <b/>
      <sz val="11"/>
      <color rgb="FF000000"/>
      <name val="Arial Narrow"/>
      <family val="2"/>
    </font>
    <font>
      <sz val="11"/>
      <color theme="1"/>
      <name val="Calibri"/>
      <family val="2"/>
    </font>
    <font>
      <b/>
      <sz val="16"/>
      <color theme="1"/>
      <name val="Arial Narrow"/>
      <family val="2"/>
    </font>
    <font>
      <b/>
      <sz val="14"/>
      <color theme="1"/>
      <name val="Arial Narrow"/>
      <family val="2"/>
    </font>
  </fonts>
  <fills count="11">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bgColor indexed="64"/>
      </patternFill>
    </fill>
    <fill>
      <patternFill patternType="solid">
        <fgColor rgb="FFFFFF99"/>
        <bgColor rgb="FF000000"/>
      </patternFill>
    </fill>
    <fill>
      <patternFill patternType="solid">
        <fgColor rgb="FFFFFF85"/>
        <bgColor indexed="64"/>
      </patternFill>
    </fill>
    <fill>
      <patternFill patternType="solid">
        <fgColor theme="9"/>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rgb="FF000000"/>
      </left>
      <right/>
      <top style="medium">
        <color rgb="FF000000"/>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76">
    <xf numFmtId="0" fontId="0" fillId="0" borderId="0" xfId="0"/>
    <xf numFmtId="0" fontId="3" fillId="0" borderId="0" xfId="0" applyFont="1"/>
    <xf numFmtId="0" fontId="4" fillId="0" borderId="0" xfId="0" applyFont="1"/>
    <xf numFmtId="0" fontId="3" fillId="0" borderId="0" xfId="0" applyFont="1" applyAlignment="1">
      <alignment vertical="center"/>
    </xf>
    <xf numFmtId="0" fontId="4" fillId="0" borderId="0" xfId="0" applyFont="1" applyAlignment="1" applyProtection="1">
      <alignment vertical="center"/>
      <protection locked="0"/>
    </xf>
    <xf numFmtId="9" fontId="4" fillId="0" borderId="0" xfId="3" applyFont="1" applyAlignment="1" applyProtection="1">
      <alignment vertical="center"/>
      <protection locked="0"/>
    </xf>
    <xf numFmtId="44" fontId="4" fillId="0" borderId="0" xfId="2" applyFont="1" applyAlignment="1" applyProtection="1">
      <alignment vertical="center"/>
      <protection locked="0"/>
    </xf>
    <xf numFmtId="0" fontId="3" fillId="0" borderId="4" xfId="0" applyFont="1" applyBorder="1" applyAlignment="1">
      <alignment horizontal="left"/>
    </xf>
    <xf numFmtId="0" fontId="3" fillId="3" borderId="5" xfId="0" applyFont="1" applyFill="1" applyBorder="1" applyAlignment="1">
      <alignment horizontal="left"/>
    </xf>
    <xf numFmtId="9" fontId="3" fillId="3" borderId="5" xfId="3" applyFont="1" applyFill="1" applyBorder="1" applyAlignment="1">
      <alignment horizontal="left"/>
    </xf>
    <xf numFmtId="44" fontId="3" fillId="3" borderId="5" xfId="2" applyFont="1" applyFill="1" applyBorder="1" applyAlignment="1">
      <alignment horizontal="left"/>
    </xf>
    <xf numFmtId="0" fontId="3" fillId="3" borderId="6" xfId="0" applyFont="1" applyFill="1" applyBorder="1" applyAlignment="1">
      <alignment horizontal="left"/>
    </xf>
    <xf numFmtId="0" fontId="3" fillId="2" borderId="8" xfId="0" applyFont="1" applyFill="1" applyBorder="1" applyAlignment="1">
      <alignment horizontal="left"/>
    </xf>
    <xf numFmtId="9" fontId="4" fillId="0" borderId="0" xfId="3" applyFont="1"/>
    <xf numFmtId="44" fontId="4" fillId="0" borderId="0" xfId="2" applyFont="1"/>
    <xf numFmtId="0" fontId="6" fillId="0" borderId="0" xfId="0" applyFont="1"/>
    <xf numFmtId="0" fontId="6" fillId="0" borderId="1" xfId="0" applyFont="1" applyBorder="1" applyAlignment="1">
      <alignment horizontal="center"/>
    </xf>
    <xf numFmtId="0" fontId="9" fillId="0" borderId="1" xfId="0" applyFont="1" applyBorder="1"/>
    <xf numFmtId="0" fontId="4" fillId="0" borderId="2" xfId="0" applyFont="1" applyBorder="1" applyAlignment="1">
      <alignment horizontal="center" vertical="center"/>
    </xf>
    <xf numFmtId="1" fontId="4" fillId="3" borderId="2" xfId="0" applyNumberFormat="1" applyFont="1" applyFill="1" applyBorder="1" applyAlignment="1" applyProtection="1">
      <alignment horizontal="center" vertical="center"/>
      <protection locked="0"/>
    </xf>
    <xf numFmtId="44" fontId="4" fillId="3" borderId="2" xfId="2" applyFont="1" applyFill="1" applyBorder="1" applyAlignment="1" applyProtection="1">
      <alignment horizontal="center" vertical="center"/>
      <protection locked="0"/>
    </xf>
    <xf numFmtId="9" fontId="4" fillId="0" borderId="2" xfId="3" applyFont="1" applyFill="1" applyBorder="1" applyAlignment="1" applyProtection="1">
      <alignment horizontal="center" vertical="center"/>
    </xf>
    <xf numFmtId="44" fontId="4" fillId="0" borderId="2" xfId="2" applyFont="1" applyFill="1" applyBorder="1" applyAlignment="1" applyProtection="1">
      <alignment horizontal="center" vertical="center"/>
    </xf>
    <xf numFmtId="0" fontId="4" fillId="3" borderId="2" xfId="0" applyFont="1" applyFill="1" applyBorder="1" applyAlignment="1" applyProtection="1">
      <alignment horizontal="center" vertical="center"/>
      <protection locked="0"/>
    </xf>
    <xf numFmtId="0" fontId="9" fillId="0" borderId="1" xfId="0" applyFont="1" applyBorder="1" applyAlignment="1">
      <alignment wrapText="1"/>
    </xf>
    <xf numFmtId="0" fontId="6" fillId="0" borderId="1" xfId="0" applyFont="1" applyBorder="1"/>
    <xf numFmtId="0" fontId="4" fillId="0" borderId="1" xfId="0" applyFont="1" applyBorder="1" applyAlignment="1">
      <alignment horizontal="center" vertical="center"/>
    </xf>
    <xf numFmtId="1" fontId="4" fillId="3" borderId="1" xfId="0" applyNumberFormat="1" applyFont="1" applyFill="1" applyBorder="1" applyAlignment="1" applyProtection="1">
      <alignment horizontal="center" vertical="center"/>
      <protection locked="0"/>
    </xf>
    <xf numFmtId="44" fontId="4" fillId="3" borderId="1" xfId="2"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6" fillId="0" borderId="1" xfId="0" applyFont="1" applyBorder="1" applyAlignment="1">
      <alignment wrapText="1"/>
    </xf>
    <xf numFmtId="0" fontId="2" fillId="0" borderId="1" xfId="0" applyFont="1" applyBorder="1" applyAlignment="1">
      <alignment horizontal="center" vertical="center"/>
    </xf>
    <xf numFmtId="0" fontId="0" fillId="0" borderId="1" xfId="0" applyBorder="1" applyAlignment="1">
      <alignment horizontal="center" vertical="center"/>
    </xf>
    <xf numFmtId="44" fontId="4" fillId="0" borderId="0" xfId="0" applyNumberFormat="1" applyFont="1" applyAlignment="1" applyProtection="1">
      <alignment vertical="center"/>
      <protection locked="0"/>
    </xf>
    <xf numFmtId="0" fontId="3" fillId="3" borderId="5" xfId="0" applyFont="1" applyFill="1" applyBorder="1" applyAlignment="1">
      <alignment horizontal="left" vertical="center"/>
    </xf>
    <xf numFmtId="9" fontId="3" fillId="3" borderId="5" xfId="3" applyFont="1" applyFill="1" applyBorder="1" applyAlignment="1">
      <alignment horizontal="left" vertical="center"/>
    </xf>
    <xf numFmtId="44" fontId="3" fillId="3" borderId="6" xfId="0" applyNumberFormat="1" applyFont="1" applyFill="1" applyBorder="1" applyAlignment="1">
      <alignment horizontal="left"/>
    </xf>
    <xf numFmtId="0" fontId="3" fillId="2" borderId="38" xfId="0" applyFont="1" applyFill="1" applyBorder="1" applyAlignment="1">
      <alignment horizontal="left"/>
    </xf>
    <xf numFmtId="44" fontId="4" fillId="0" borderId="0" xfId="0" applyNumberFormat="1" applyFont="1"/>
    <xf numFmtId="0" fontId="3" fillId="0" borderId="0" xfId="0" applyFont="1" applyAlignment="1">
      <alignment horizontal="left" vertical="center" wrapText="1"/>
    </xf>
    <xf numFmtId="9" fontId="4" fillId="0" borderId="1" xfId="3" applyFont="1" applyFill="1" applyBorder="1" applyAlignment="1" applyProtection="1">
      <alignment horizontal="center" vertical="center"/>
    </xf>
    <xf numFmtId="44" fontId="4" fillId="0" borderId="1" xfId="2" applyFont="1" applyFill="1" applyBorder="1" applyAlignment="1" applyProtection="1">
      <alignment horizontal="center" vertical="center"/>
      <protection hidden="1"/>
    </xf>
    <xf numFmtId="44" fontId="3" fillId="7" borderId="33" xfId="0" applyNumberFormat="1" applyFont="1" applyFill="1" applyBorder="1" applyAlignment="1">
      <alignment horizontal="center"/>
    </xf>
    <xf numFmtId="0" fontId="11" fillId="0" borderId="0" xfId="0" applyFont="1"/>
    <xf numFmtId="0" fontId="11" fillId="0" borderId="4" xfId="0" applyFont="1" applyBorder="1"/>
    <xf numFmtId="0" fontId="11" fillId="3" borderId="7" xfId="0" applyFont="1" applyFill="1" applyBorder="1"/>
    <xf numFmtId="0" fontId="10" fillId="0" borderId="0" xfId="0" applyFont="1" applyAlignment="1">
      <alignment vertical="center"/>
    </xf>
    <xf numFmtId="49" fontId="11" fillId="0" borderId="0" xfId="0" applyNumberFormat="1" applyFont="1" applyAlignment="1" applyProtection="1">
      <alignment vertical="center"/>
      <protection locked="0"/>
    </xf>
    <xf numFmtId="0" fontId="11" fillId="0" borderId="0" xfId="0" applyFont="1" applyAlignment="1">
      <alignment horizontal="center" vertical="center" wrapText="1"/>
    </xf>
    <xf numFmtId="0" fontId="11" fillId="0" borderId="0" xfId="0" applyFont="1" applyAlignment="1">
      <alignment wrapText="1"/>
    </xf>
    <xf numFmtId="0" fontId="11" fillId="0" borderId="0" xfId="0" applyFont="1" applyAlignment="1">
      <alignment horizontal="left"/>
    </xf>
    <xf numFmtId="0" fontId="6" fillId="0" borderId="0" xfId="0" applyFont="1" applyProtection="1">
      <protection locked="0"/>
    </xf>
    <xf numFmtId="0" fontId="6" fillId="0" borderId="0" xfId="0" applyFont="1" applyAlignment="1">
      <alignment horizontal="center" vertical="center"/>
    </xf>
    <xf numFmtId="0" fontId="10" fillId="2" borderId="27" xfId="0" applyFont="1" applyFill="1" applyBorder="1" applyAlignment="1">
      <alignment horizontal="center" vertical="center"/>
    </xf>
    <xf numFmtId="0" fontId="10" fillId="2" borderId="13" xfId="0" applyFont="1" applyFill="1" applyBorder="1" applyAlignment="1">
      <alignment horizontal="center" vertical="center"/>
    </xf>
    <xf numFmtId="0" fontId="10" fillId="2" borderId="6" xfId="0" applyFont="1" applyFill="1" applyBorder="1" applyAlignment="1">
      <alignment horizontal="center" vertical="center" wrapText="1"/>
    </xf>
    <xf numFmtId="0" fontId="11" fillId="0" borderId="28" xfId="0" applyFont="1" applyBorder="1" applyAlignment="1">
      <alignment horizontal="left" vertical="center"/>
    </xf>
    <xf numFmtId="9" fontId="6" fillId="6" borderId="30" xfId="3" applyFont="1" applyFill="1" applyBorder="1" applyAlignment="1" applyProtection="1">
      <alignment horizontal="center" vertical="center"/>
      <protection locked="0"/>
    </xf>
    <xf numFmtId="44" fontId="6" fillId="0" borderId="29" xfId="3" applyNumberFormat="1" applyFont="1" applyFill="1" applyBorder="1" applyAlignment="1" applyProtection="1">
      <alignment horizontal="center" vertical="center"/>
    </xf>
    <xf numFmtId="9" fontId="6" fillId="3" borderId="31" xfId="3" applyFont="1" applyFill="1" applyBorder="1" applyAlignment="1" applyProtection="1">
      <alignment horizontal="center" vertical="center"/>
      <protection locked="0"/>
    </xf>
    <xf numFmtId="44" fontId="6" fillId="0" borderId="23" xfId="3" applyNumberFormat="1" applyFont="1" applyFill="1" applyBorder="1" applyAlignment="1" applyProtection="1">
      <alignment horizontal="center" vertical="center"/>
    </xf>
    <xf numFmtId="0" fontId="7" fillId="0" borderId="0" xfId="0" applyFont="1" applyAlignment="1">
      <alignment horizontal="right" vertical="center"/>
    </xf>
    <xf numFmtId="44" fontId="7" fillId="0" borderId="0" xfId="2" applyFont="1" applyFill="1" applyBorder="1" applyAlignment="1" applyProtection="1">
      <alignment horizontal="center" vertical="center"/>
    </xf>
    <xf numFmtId="0" fontId="6" fillId="0" borderId="0" xfId="0" applyFont="1" applyAlignment="1">
      <alignment vertical="center"/>
    </xf>
    <xf numFmtId="0" fontId="3" fillId="0" borderId="0" xfId="0" applyFont="1" applyAlignment="1">
      <alignment horizontal="center"/>
    </xf>
    <xf numFmtId="0" fontId="11" fillId="0" borderId="0" xfId="0" applyFont="1" applyAlignment="1">
      <alignment vertical="center"/>
    </xf>
    <xf numFmtId="0" fontId="11" fillId="2" borderId="27" xfId="0" applyFont="1" applyFill="1" applyBorder="1" applyAlignment="1">
      <alignment vertical="center"/>
    </xf>
    <xf numFmtId="10" fontId="17" fillId="0" borderId="0" xfId="0" applyNumberFormat="1" applyFont="1" applyAlignment="1" applyProtection="1">
      <alignment horizontal="center" vertical="center" wrapText="1"/>
      <protection locked="0"/>
    </xf>
    <xf numFmtId="44" fontId="18" fillId="3" borderId="13" xfId="2" applyFont="1" applyFill="1" applyBorder="1" applyAlignment="1">
      <alignment vertical="center" wrapText="1"/>
    </xf>
    <xf numFmtId="0" fontId="6" fillId="0" borderId="0" xfId="0" applyFont="1" applyAlignment="1">
      <alignment horizontal="left"/>
    </xf>
    <xf numFmtId="44" fontId="6" fillId="7" borderId="33" xfId="2" applyFont="1" applyFill="1" applyBorder="1" applyAlignment="1" applyProtection="1">
      <alignment horizontal="center" vertical="center"/>
    </xf>
    <xf numFmtId="0" fontId="11" fillId="0" borderId="24" xfId="0" applyFont="1" applyBorder="1" applyAlignment="1">
      <alignment horizontal="left" vertical="center"/>
    </xf>
    <xf numFmtId="9" fontId="6" fillId="6" borderId="32" xfId="3" applyFont="1" applyFill="1" applyBorder="1" applyAlignment="1" applyProtection="1">
      <alignment horizontal="center" vertical="center"/>
      <protection locked="0"/>
    </xf>
    <xf numFmtId="44" fontId="6" fillId="0" borderId="26" xfId="3" applyNumberFormat="1" applyFont="1" applyFill="1" applyBorder="1" applyAlignment="1" applyProtection="1">
      <alignment horizontal="center" vertical="center"/>
    </xf>
    <xf numFmtId="49" fontId="3" fillId="2" borderId="18" xfId="0" applyNumberFormat="1" applyFont="1" applyFill="1" applyBorder="1" applyAlignment="1">
      <alignment horizontal="center" vertical="center" wrapText="1"/>
    </xf>
    <xf numFmtId="0" fontId="3" fillId="2" borderId="19" xfId="0" applyFont="1" applyFill="1" applyBorder="1" applyAlignment="1">
      <alignment horizontal="center" vertical="center" wrapText="1"/>
    </xf>
    <xf numFmtId="0" fontId="8" fillId="2" borderId="19" xfId="0" applyFont="1" applyFill="1" applyBorder="1" applyAlignment="1">
      <alignment horizontal="center" vertical="center" wrapText="1"/>
    </xf>
    <xf numFmtId="165" fontId="8" fillId="2" borderId="19" xfId="1" applyNumberFormat="1" applyFont="1" applyFill="1" applyBorder="1" applyAlignment="1">
      <alignment horizontal="center" vertical="center" wrapText="1"/>
    </xf>
    <xf numFmtId="44" fontId="3" fillId="2" borderId="19" xfId="2" applyFont="1" applyFill="1" applyBorder="1" applyAlignment="1">
      <alignment horizontal="center" vertical="center" wrapText="1"/>
    </xf>
    <xf numFmtId="9" fontId="3" fillId="2" borderId="19" xfId="3" applyFont="1" applyFill="1" applyBorder="1" applyAlignment="1">
      <alignment horizontal="center" vertical="center" wrapText="1"/>
    </xf>
    <xf numFmtId="0" fontId="3" fillId="2" borderId="20" xfId="0" applyFont="1" applyFill="1" applyBorder="1" applyAlignment="1">
      <alignment horizontal="center" vertical="center" wrapText="1"/>
    </xf>
    <xf numFmtId="0" fontId="4" fillId="0" borderId="10" xfId="0" applyFont="1" applyBorder="1" applyAlignment="1">
      <alignment horizontal="center" vertical="center"/>
    </xf>
    <xf numFmtId="49" fontId="4" fillId="3" borderId="11" xfId="0" applyNumberFormat="1" applyFont="1" applyFill="1" applyBorder="1" applyAlignment="1" applyProtection="1">
      <alignment horizontal="center" vertical="center"/>
      <protection locked="0"/>
    </xf>
    <xf numFmtId="0" fontId="4" fillId="0" borderId="38" xfId="0" applyFont="1" applyBorder="1" applyAlignment="1">
      <alignment horizontal="center" vertical="center"/>
    </xf>
    <xf numFmtId="0" fontId="6" fillId="0" borderId="36" xfId="0" applyFont="1" applyBorder="1" applyAlignment="1">
      <alignment horizontal="center"/>
    </xf>
    <xf numFmtId="0" fontId="4" fillId="0" borderId="36" xfId="0" applyFont="1" applyBorder="1" applyAlignment="1">
      <alignment horizontal="center" vertical="center"/>
    </xf>
    <xf numFmtId="1" fontId="4" fillId="3" borderId="36" xfId="0" applyNumberFormat="1" applyFont="1" applyFill="1" applyBorder="1" applyAlignment="1" applyProtection="1">
      <alignment horizontal="center" vertical="center"/>
      <protection locked="0"/>
    </xf>
    <xf numFmtId="44" fontId="4" fillId="3" borderId="36" xfId="2" applyFont="1" applyFill="1" applyBorder="1" applyAlignment="1" applyProtection="1">
      <alignment horizontal="center" vertical="center"/>
      <protection locked="0"/>
    </xf>
    <xf numFmtId="9" fontId="4" fillId="0" borderId="36" xfId="3" applyFont="1" applyFill="1" applyBorder="1" applyAlignment="1" applyProtection="1">
      <alignment horizontal="center" vertical="center"/>
    </xf>
    <xf numFmtId="44" fontId="4" fillId="0" borderId="36" xfId="2" applyFont="1" applyFill="1" applyBorder="1" applyAlignment="1" applyProtection="1">
      <alignment horizontal="center" vertical="center"/>
      <protection hidden="1"/>
    </xf>
    <xf numFmtId="0" fontId="4" fillId="3" borderId="36" xfId="0" applyFont="1" applyFill="1" applyBorder="1" applyAlignment="1" applyProtection="1">
      <alignment horizontal="center" vertical="center"/>
      <protection locked="0"/>
    </xf>
    <xf numFmtId="49" fontId="4" fillId="3" borderId="37" xfId="0" applyNumberFormat="1" applyFont="1" applyFill="1" applyBorder="1" applyAlignment="1" applyProtection="1">
      <alignment horizontal="center" vertical="center"/>
      <protection locked="0"/>
    </xf>
    <xf numFmtId="44" fontId="4" fillId="7" borderId="33" xfId="0" applyNumberFormat="1" applyFont="1" applyFill="1" applyBorder="1"/>
    <xf numFmtId="49" fontId="3" fillId="2" borderId="41" xfId="0" applyNumberFormat="1" applyFont="1" applyFill="1" applyBorder="1" applyAlignment="1">
      <alignment horizontal="center" vertical="center" wrapText="1"/>
    </xf>
    <xf numFmtId="0" fontId="3" fillId="2" borderId="42" xfId="0" applyFont="1" applyFill="1" applyBorder="1" applyAlignment="1">
      <alignment horizontal="center" vertical="center" wrapText="1"/>
    </xf>
    <xf numFmtId="0" fontId="8" fillId="2" borderId="43" xfId="0" applyFont="1" applyFill="1" applyBorder="1" applyAlignment="1">
      <alignment horizontal="center" vertical="center" wrapText="1"/>
    </xf>
    <xf numFmtId="165" fontId="8" fillId="2" borderId="42" xfId="1" applyNumberFormat="1" applyFont="1" applyFill="1" applyBorder="1" applyAlignment="1">
      <alignment horizontal="center" vertical="center" wrapText="1"/>
    </xf>
    <xf numFmtId="0" fontId="3" fillId="2" borderId="43" xfId="0" applyFont="1" applyFill="1" applyBorder="1" applyAlignment="1">
      <alignment horizontal="center" vertical="center" wrapText="1"/>
    </xf>
    <xf numFmtId="44" fontId="3" fillId="2" borderId="43" xfId="2" applyFont="1" applyFill="1" applyBorder="1" applyAlignment="1">
      <alignment horizontal="center" vertical="center" wrapText="1"/>
    </xf>
    <xf numFmtId="9" fontId="3" fillId="2" borderId="43" xfId="3" applyFont="1" applyFill="1" applyBorder="1" applyAlignment="1">
      <alignment horizontal="center" vertical="center" wrapText="1"/>
    </xf>
    <xf numFmtId="0" fontId="3" fillId="2" borderId="44" xfId="0" applyFont="1" applyFill="1" applyBorder="1" applyAlignment="1">
      <alignment horizontal="center" vertical="center" wrapText="1"/>
    </xf>
    <xf numFmtId="0" fontId="6" fillId="0" borderId="10" xfId="0" applyFont="1" applyBorder="1" applyAlignment="1">
      <alignment horizontal="center"/>
    </xf>
    <xf numFmtId="49" fontId="4" fillId="3" borderId="45" xfId="0" applyNumberFormat="1" applyFont="1" applyFill="1" applyBorder="1" applyAlignment="1" applyProtection="1">
      <alignment horizontal="center" vertical="center"/>
      <protection locked="0"/>
    </xf>
    <xf numFmtId="0" fontId="6" fillId="0" borderId="38" xfId="0" applyFont="1" applyBorder="1" applyAlignment="1">
      <alignment horizontal="center"/>
    </xf>
    <xf numFmtId="0" fontId="6" fillId="0" borderId="36" xfId="0" applyFont="1" applyBorder="1"/>
    <xf numFmtId="0" fontId="4" fillId="0" borderId="46" xfId="0" applyFont="1" applyBorder="1" applyAlignment="1">
      <alignment horizontal="center" vertical="center"/>
    </xf>
    <xf numFmtId="0" fontId="0" fillId="0" borderId="36" xfId="0" applyBorder="1" applyAlignment="1">
      <alignment horizontal="center" vertical="center"/>
    </xf>
    <xf numFmtId="9" fontId="4" fillId="0" borderId="46" xfId="3" applyFont="1" applyFill="1" applyBorder="1" applyAlignment="1" applyProtection="1">
      <alignment horizontal="center" vertical="center"/>
    </xf>
    <xf numFmtId="44" fontId="4" fillId="3" borderId="46" xfId="2" applyFont="1" applyFill="1" applyBorder="1" applyAlignment="1" applyProtection="1">
      <alignment horizontal="center" vertical="center"/>
      <protection locked="0"/>
    </xf>
    <xf numFmtId="44" fontId="4" fillId="0" borderId="46" xfId="2" applyFont="1" applyFill="1" applyBorder="1" applyAlignment="1" applyProtection="1">
      <alignment horizontal="center" vertical="center"/>
    </xf>
    <xf numFmtId="0" fontId="11" fillId="0" borderId="0" xfId="0" applyFont="1" applyAlignment="1">
      <alignment horizontal="right"/>
    </xf>
    <xf numFmtId="0" fontId="9" fillId="0" borderId="1" xfId="0" applyFont="1" applyBorder="1" applyAlignment="1">
      <alignment horizontal="center" wrapText="1"/>
    </xf>
    <xf numFmtId="0" fontId="9" fillId="0" borderId="1" xfId="0" applyFont="1" applyBorder="1" applyAlignment="1">
      <alignment horizontal="center"/>
    </xf>
    <xf numFmtId="0" fontId="21" fillId="0" borderId="0" xfId="0" applyFont="1"/>
    <xf numFmtId="0" fontId="11" fillId="0" borderId="27" xfId="0" applyFont="1" applyBorder="1" applyAlignment="1">
      <alignment horizontal="left" wrapText="1"/>
    </xf>
    <xf numFmtId="0" fontId="11" fillId="0" borderId="5" xfId="0" applyFont="1" applyBorder="1" applyAlignment="1">
      <alignment horizontal="left" wrapText="1"/>
    </xf>
    <xf numFmtId="0" fontId="11" fillId="0" borderId="6" xfId="0" applyFont="1" applyBorder="1" applyAlignment="1">
      <alignment horizontal="left" wrapText="1"/>
    </xf>
    <xf numFmtId="0" fontId="11" fillId="0" borderId="22" xfId="0" applyFont="1" applyBorder="1" applyAlignment="1">
      <alignment horizontal="left" vertical="center" wrapText="1"/>
    </xf>
    <xf numFmtId="0" fontId="11" fillId="0" borderId="3" xfId="0" applyFont="1" applyBorder="1" applyAlignment="1">
      <alignment horizontal="left" vertical="center" wrapText="1"/>
    </xf>
    <xf numFmtId="0" fontId="11" fillId="0" borderId="23" xfId="0" applyFont="1" applyBorder="1" applyAlignment="1">
      <alignment horizontal="left" vertical="center" wrapText="1"/>
    </xf>
    <xf numFmtId="0" fontId="20" fillId="9" borderId="27" xfId="0" applyFont="1" applyFill="1" applyBorder="1" applyAlignment="1">
      <alignment horizontal="center" vertical="center"/>
    </xf>
    <xf numFmtId="0" fontId="20" fillId="9" borderId="5" xfId="0" applyFont="1" applyFill="1" applyBorder="1" applyAlignment="1">
      <alignment horizontal="center" vertical="center"/>
    </xf>
    <xf numFmtId="0" fontId="20" fillId="9" borderId="6" xfId="0" applyFont="1" applyFill="1" applyBorder="1" applyAlignment="1">
      <alignment horizontal="center" vertical="center"/>
    </xf>
    <xf numFmtId="0" fontId="19" fillId="0" borderId="0" xfId="0" applyFont="1" applyAlignment="1">
      <alignment horizontal="left" vertical="top" wrapText="1"/>
    </xf>
    <xf numFmtId="0" fontId="11" fillId="10" borderId="27" xfId="0" applyFont="1" applyFill="1" applyBorder="1" applyAlignment="1">
      <alignment horizontal="left" vertical="top" wrapText="1"/>
    </xf>
    <xf numFmtId="0" fontId="11" fillId="10" borderId="5" xfId="0" applyFont="1" applyFill="1" applyBorder="1" applyAlignment="1">
      <alignment horizontal="left" vertical="top" wrapText="1"/>
    </xf>
    <xf numFmtId="0" fontId="11" fillId="10" borderId="6" xfId="0" applyFont="1" applyFill="1" applyBorder="1" applyAlignment="1">
      <alignment horizontal="left" vertical="top" wrapText="1"/>
    </xf>
    <xf numFmtId="0" fontId="11" fillId="0" borderId="24" xfId="0" applyFont="1" applyBorder="1" applyAlignment="1">
      <alignment horizontal="left" vertical="top" wrapText="1"/>
    </xf>
    <xf numFmtId="0" fontId="11" fillId="0" borderId="25" xfId="0" applyFont="1" applyBorder="1" applyAlignment="1">
      <alignment horizontal="left" vertical="top" wrapText="1"/>
    </xf>
    <xf numFmtId="0" fontId="11" fillId="0" borderId="26" xfId="0" applyFont="1" applyBorder="1" applyAlignment="1">
      <alignment horizontal="left" vertical="top" wrapText="1"/>
    </xf>
    <xf numFmtId="0" fontId="10" fillId="3" borderId="10" xfId="0" applyFont="1" applyFill="1" applyBorder="1" applyAlignment="1">
      <alignment horizontal="left" vertical="center" wrapText="1"/>
    </xf>
    <xf numFmtId="0" fontId="10" fillId="3" borderId="1" xfId="0" applyFont="1" applyFill="1" applyBorder="1" applyAlignment="1">
      <alignment horizontal="left" vertical="center" wrapText="1"/>
    </xf>
    <xf numFmtId="0" fontId="10" fillId="3" borderId="11" xfId="0" applyFont="1" applyFill="1" applyBorder="1" applyAlignment="1">
      <alignment horizontal="left" vertical="center" wrapText="1"/>
    </xf>
    <xf numFmtId="0" fontId="12" fillId="5" borderId="18" xfId="0" applyFont="1" applyFill="1" applyBorder="1" applyAlignment="1">
      <alignment horizontal="center" vertical="center" wrapText="1"/>
    </xf>
    <xf numFmtId="0" fontId="12" fillId="5" borderId="19" xfId="0" applyFont="1" applyFill="1" applyBorder="1" applyAlignment="1">
      <alignment horizontal="center" vertical="center" wrapText="1"/>
    </xf>
    <xf numFmtId="0" fontId="12" fillId="5" borderId="20" xfId="0" applyFont="1" applyFill="1" applyBorder="1" applyAlignment="1">
      <alignment horizontal="center" vertical="center" wrapText="1"/>
    </xf>
    <xf numFmtId="0" fontId="11" fillId="0" borderId="10" xfId="0" applyFont="1" applyBorder="1" applyAlignment="1">
      <alignment horizontal="left" vertical="center" wrapText="1"/>
    </xf>
    <xf numFmtId="0" fontId="11" fillId="0" borderId="1" xfId="0" applyFont="1" applyBorder="1" applyAlignment="1">
      <alignment horizontal="left" vertical="center" wrapText="1"/>
    </xf>
    <xf numFmtId="0" fontId="11" fillId="0" borderId="11" xfId="0" applyFont="1" applyBorder="1" applyAlignment="1">
      <alignment horizontal="left" vertical="center" wrapText="1"/>
    </xf>
    <xf numFmtId="0" fontId="11" fillId="0" borderId="22" xfId="0" applyFont="1" applyBorder="1" applyAlignment="1">
      <alignment horizontal="left" vertical="top" wrapText="1"/>
    </xf>
    <xf numFmtId="0" fontId="11" fillId="0" borderId="3" xfId="0" applyFont="1" applyBorder="1" applyAlignment="1">
      <alignment horizontal="left" vertical="top" wrapText="1"/>
    </xf>
    <xf numFmtId="0" fontId="11" fillId="0" borderId="23" xfId="0" applyFont="1" applyBorder="1" applyAlignment="1">
      <alignment horizontal="left" vertical="top" wrapText="1"/>
    </xf>
    <xf numFmtId="9" fontId="3" fillId="0" borderId="0" xfId="3" applyFont="1" applyFill="1" applyBorder="1" applyAlignment="1" applyProtection="1">
      <alignment horizontal="center"/>
      <protection locked="0"/>
    </xf>
    <xf numFmtId="0" fontId="4" fillId="0" borderId="0" xfId="0" applyFont="1" applyAlignment="1">
      <alignment horizontal="center"/>
    </xf>
    <xf numFmtId="0" fontId="7" fillId="0" borderId="0" xfId="0" applyFont="1" applyAlignment="1">
      <alignment horizontal="right" vertical="center"/>
    </xf>
    <xf numFmtId="0" fontId="3" fillId="0" borderId="0" xfId="0" applyFont="1" applyAlignment="1">
      <alignment horizontal="left" vertical="center" wrapText="1"/>
    </xf>
    <xf numFmtId="0" fontId="3" fillId="0" borderId="0" xfId="0" applyFont="1" applyAlignment="1">
      <alignment horizontal="center"/>
    </xf>
    <xf numFmtId="44" fontId="6" fillId="0" borderId="0" xfId="2" applyFont="1" applyFill="1" applyBorder="1" applyAlignment="1" applyProtection="1">
      <alignment horizontal="center" vertical="center"/>
      <protection locked="0"/>
    </xf>
    <xf numFmtId="0" fontId="6" fillId="3" borderId="27"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18" fillId="8" borderId="39" xfId="0" applyFont="1" applyFill="1" applyBorder="1" applyAlignment="1">
      <alignment horizontal="center" vertical="center" wrapText="1"/>
    </xf>
    <xf numFmtId="0" fontId="18" fillId="8" borderId="40" xfId="0" applyFont="1" applyFill="1" applyBorder="1" applyAlignment="1">
      <alignment horizontal="center" vertical="center" wrapText="1"/>
    </xf>
    <xf numFmtId="0" fontId="15" fillId="3" borderId="27" xfId="0" applyFont="1" applyFill="1" applyBorder="1" applyAlignment="1">
      <alignment horizontal="center" vertical="top" wrapText="1"/>
    </xf>
    <xf numFmtId="0" fontId="15" fillId="3" borderId="5" xfId="0" applyFont="1" applyFill="1" applyBorder="1" applyAlignment="1">
      <alignment horizontal="center" vertical="top" wrapText="1"/>
    </xf>
    <xf numFmtId="0" fontId="15" fillId="3" borderId="6" xfId="0" applyFont="1" applyFill="1" applyBorder="1" applyAlignment="1">
      <alignment horizontal="center" vertical="top" wrapText="1"/>
    </xf>
    <xf numFmtId="164" fontId="3" fillId="4" borderId="36" xfId="3" applyNumberFormat="1" applyFont="1" applyFill="1" applyBorder="1" applyAlignment="1">
      <alignment horizontal="left"/>
    </xf>
    <xf numFmtId="164" fontId="3" fillId="4" borderId="37" xfId="3" applyNumberFormat="1" applyFont="1" applyFill="1" applyBorder="1" applyAlignment="1">
      <alignment horizontal="left"/>
    </xf>
    <xf numFmtId="0" fontId="5" fillId="2" borderId="35"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1" xfId="0" applyFont="1" applyFill="1" applyBorder="1" applyAlignment="1">
      <alignment horizontal="left" vertical="center" wrapText="1"/>
    </xf>
    <xf numFmtId="0" fontId="7" fillId="2" borderId="14" xfId="0" applyFont="1" applyFill="1" applyBorder="1" applyAlignment="1">
      <alignment horizontal="center"/>
    </xf>
    <xf numFmtId="0" fontId="3" fillId="0" borderId="0" xfId="0" applyFont="1" applyAlignment="1">
      <alignment horizontal="center" vertical="center" wrapText="1"/>
    </xf>
    <xf numFmtId="0" fontId="3" fillId="0" borderId="21" xfId="0" applyFont="1" applyBorder="1" applyAlignment="1">
      <alignment horizontal="center" vertical="center" wrapText="1"/>
    </xf>
    <xf numFmtId="0" fontId="3" fillId="2" borderId="16" xfId="0" applyFont="1" applyFill="1" applyBorder="1" applyAlignment="1">
      <alignment horizontal="left" vertical="center" wrapText="1"/>
    </xf>
    <xf numFmtId="0" fontId="3" fillId="2" borderId="15" xfId="0"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2" borderId="35"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21" xfId="0" applyFont="1" applyFill="1" applyBorder="1" applyAlignment="1">
      <alignment horizontal="left" vertical="center" wrapText="1"/>
    </xf>
    <xf numFmtId="0" fontId="3" fillId="2" borderId="34"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0" borderId="21" xfId="0" applyFont="1" applyBorder="1" applyAlignment="1">
      <alignment horizontal="center"/>
    </xf>
    <xf numFmtId="0" fontId="5" fillId="2" borderId="0" xfId="0" applyFont="1" applyFill="1" applyBorder="1" applyAlignment="1">
      <alignment horizontal="left" vertical="center" wrapText="1"/>
    </xf>
    <xf numFmtId="0" fontId="3" fillId="2" borderId="0" xfId="0" applyFont="1" applyFill="1" applyBorder="1" applyAlignment="1">
      <alignment horizontal="left" vertical="center" wrapText="1"/>
    </xf>
  </cellXfs>
  <cellStyles count="4">
    <cellStyle name="Comma" xfId="1" builtinId="3"/>
    <cellStyle name="Currency" xfId="2" builtinId="4"/>
    <cellStyle name="Normal" xfId="0" builtinId="0"/>
    <cellStyle name="Percent" xfId="3" builtinId="5"/>
  </cellStyles>
  <dxfs count="9">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
      <fill>
        <patternFill>
          <bgColor theme="0"/>
        </patternFill>
      </fill>
    </dxf>
    <dxf>
      <font>
        <b/>
        <i val="0"/>
      </font>
      <fill>
        <patternFill>
          <bgColor rgb="FFFFCCCC"/>
        </patternFill>
      </fill>
    </dxf>
    <dxf>
      <font>
        <b val="0"/>
        <i val="0"/>
      </font>
      <fill>
        <patternFill>
          <bgColor theme="9" tint="0.79998168889431442"/>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J:\procurement_baa_rfp\WIP%20-%20NOT%20PUBLIC\61-26-84571%20-%20Archival%20Supplies\Red%20Folder\Development\Att%20D%20Bid%20Cost(1).xlsx" TargetMode="External"/><Relationship Id="rId1" Type="http://schemas.openxmlformats.org/officeDocument/2006/relationships/externalLinkPath" Target="/procurement_baa_rfp/WIP%20-%20NOT%20PUBLIC/61-26-84571%20-%20Archival%20Supplies/Red%20Folder/Development/Att%20D%20Bid%20Cost(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structions"/>
      <sheetName val="Item List"/>
      <sheetName val="Folders &amp; Envelopes"/>
      <sheetName val="Tools &amp; Supplies"/>
      <sheetName val="Storage Boxes &amp; Containers"/>
    </sheetNames>
    <sheetDataSet>
      <sheetData sheetId="0"/>
      <sheetData sheetId="1"/>
      <sheetData sheetId="2"/>
      <sheetData sheetId="3"/>
      <sheetData sheetId="4">
        <row r="2">
          <cell r="B2" t="str">
            <v>61-389 Archival Boxes</v>
          </cell>
          <cell r="D2">
            <v>12</v>
          </cell>
        </row>
        <row r="3">
          <cell r="B3" t="str">
            <v>Barrier Board</v>
          </cell>
          <cell r="D3">
            <v>25</v>
          </cell>
        </row>
        <row r="4">
          <cell r="B4" t="str">
            <v>B-Flute Corrugated Board</v>
          </cell>
          <cell r="D4">
            <v>3150</v>
          </cell>
        </row>
        <row r="5">
          <cell r="B5" t="str">
            <v>E-Flute Clamshell</v>
          </cell>
          <cell r="D5">
            <v>20</v>
          </cell>
        </row>
        <row r="6">
          <cell r="B6" t="str">
            <v>E-Flute Pamphlet</v>
          </cell>
          <cell r="D6">
            <v>600</v>
          </cell>
        </row>
        <row r="7">
          <cell r="B7" t="str">
            <v>Barrier Board Flip Top Case (Various Sizes)</v>
          </cell>
          <cell r="D7">
            <v>2000</v>
          </cell>
        </row>
        <row r="8">
          <cell r="B8" t="str">
            <v>E-Flute Corrugated Board</v>
          </cell>
          <cell r="D8">
            <v>7000</v>
          </cell>
        </row>
        <row r="9">
          <cell r="B9" t="str">
            <v>Document Case Legal Size Pull String Flip Top</v>
          </cell>
          <cell r="D9">
            <v>440</v>
          </cell>
        </row>
        <row r="10">
          <cell r="B10" t="str">
            <v>Document Case Legal Size Flip Top</v>
          </cell>
          <cell r="D10">
            <v>144</v>
          </cell>
        </row>
        <row r="11">
          <cell r="B11" t="str">
            <v>Document Case Full Legal Size</v>
          </cell>
          <cell r="D11">
            <v>100</v>
          </cell>
        </row>
        <row r="12">
          <cell r="B12" t="str">
            <v>Document Case Full Letter Size</v>
          </cell>
          <cell r="D12">
            <v>466</v>
          </cell>
        </row>
        <row r="13">
          <cell r="B13" t="str">
            <v>6" Diameter Roll Storage Tubes</v>
          </cell>
          <cell r="D13">
            <v>6</v>
          </cell>
        </row>
        <row r="14">
          <cell r="B14" t="str">
            <v>Dropfront Oversized Container</v>
          </cell>
          <cell r="D14">
            <v>10</v>
          </cell>
        </row>
        <row r="15">
          <cell r="B15" t="str">
            <v>Record Storage Carton</v>
          </cell>
          <cell r="D15">
            <v>55</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8E4D3-300A-404C-B75C-49EEAD19DC6C}">
  <dimension ref="A1:N18"/>
  <sheetViews>
    <sheetView showGridLines="0" tabSelected="1" workbookViewId="0">
      <selection activeCell="B5" sqref="B5:D5"/>
    </sheetView>
  </sheetViews>
  <sheetFormatPr defaultColWidth="9.140625" defaultRowHeight="15.75" x14ac:dyDescent="0.25"/>
  <cols>
    <col min="1" max="1" width="4.5703125" style="43" customWidth="1"/>
    <col min="2" max="2" width="68.7109375" style="43" customWidth="1"/>
    <col min="3" max="3" width="20.7109375" style="43" bestFit="1" customWidth="1"/>
    <col min="4" max="4" width="25.42578125" style="43" customWidth="1"/>
    <col min="5" max="6" width="9.140625" style="43"/>
    <col min="7" max="7" width="17.85546875" style="43" bestFit="1" customWidth="1"/>
    <col min="8" max="8" width="29.140625" style="43" customWidth="1"/>
    <col min="9" max="16384" width="9.140625" style="43"/>
  </cols>
  <sheetData>
    <row r="1" spans="1:14" ht="16.5" thickBot="1" x14ac:dyDescent="0.3"/>
    <row r="2" spans="1:14" ht="18.75" thickBot="1" x14ac:dyDescent="0.3">
      <c r="B2" s="113" t="s">
        <v>39</v>
      </c>
      <c r="C2" s="44" t="s">
        <v>11</v>
      </c>
      <c r="D2" s="45"/>
    </row>
    <row r="3" spans="1:14" ht="16.5" thickBot="1" x14ac:dyDescent="0.3">
      <c r="G3" s="46"/>
      <c r="H3" s="47"/>
      <c r="I3" s="47"/>
      <c r="J3" s="47"/>
      <c r="K3" s="47"/>
      <c r="L3" s="47"/>
    </row>
    <row r="4" spans="1:14" ht="21" thickBot="1" x14ac:dyDescent="0.3">
      <c r="B4" s="113" t="s">
        <v>13</v>
      </c>
      <c r="F4" s="120" t="s">
        <v>75</v>
      </c>
      <c r="G4" s="121"/>
      <c r="H4" s="121"/>
      <c r="I4" s="121"/>
      <c r="J4" s="121"/>
      <c r="K4" s="121"/>
      <c r="L4" s="121"/>
      <c r="M4" s="121"/>
      <c r="N4" s="122"/>
    </row>
    <row r="5" spans="1:14" ht="118.5" customHeight="1" thickBot="1" x14ac:dyDescent="0.3">
      <c r="B5" s="114" t="s">
        <v>70</v>
      </c>
      <c r="C5" s="115"/>
      <c r="D5" s="116"/>
      <c r="F5" s="124" t="s">
        <v>76</v>
      </c>
      <c r="G5" s="125"/>
      <c r="H5" s="125"/>
      <c r="I5" s="125"/>
      <c r="J5" s="125"/>
      <c r="K5" s="125"/>
      <c r="L5" s="125"/>
      <c r="M5" s="125"/>
      <c r="N5" s="126"/>
    </row>
    <row r="6" spans="1:14" s="48" customFormat="1" ht="31.5" customHeight="1" x14ac:dyDescent="0.25">
      <c r="B6" s="133" t="s">
        <v>65</v>
      </c>
      <c r="C6" s="134"/>
      <c r="D6" s="135"/>
      <c r="F6" s="123"/>
      <c r="G6" s="123"/>
      <c r="H6" s="123"/>
      <c r="I6" s="123"/>
      <c r="J6" s="123"/>
      <c r="K6" s="123"/>
      <c r="L6" s="123"/>
      <c r="M6" s="123"/>
      <c r="N6" s="123"/>
    </row>
    <row r="7" spans="1:14" s="49" customFormat="1" x14ac:dyDescent="0.25">
      <c r="A7" s="48"/>
      <c r="B7" s="136" t="s">
        <v>20</v>
      </c>
      <c r="C7" s="137"/>
      <c r="D7" s="138"/>
      <c r="F7" s="123"/>
      <c r="G7" s="123"/>
      <c r="H7" s="123"/>
      <c r="I7" s="123"/>
      <c r="J7" s="123"/>
      <c r="K7" s="123"/>
      <c r="L7" s="123"/>
      <c r="M7" s="123"/>
      <c r="N7" s="123"/>
    </row>
    <row r="8" spans="1:14" s="49" customFormat="1" x14ac:dyDescent="0.25">
      <c r="A8" s="48"/>
      <c r="B8" s="117" t="s">
        <v>71</v>
      </c>
      <c r="C8" s="118"/>
      <c r="D8" s="119"/>
      <c r="F8" s="123"/>
      <c r="G8" s="123"/>
      <c r="H8" s="123"/>
      <c r="I8" s="123"/>
      <c r="J8" s="123"/>
      <c r="K8" s="123"/>
      <c r="L8" s="123"/>
      <c r="M8" s="123"/>
      <c r="N8" s="123"/>
    </row>
    <row r="9" spans="1:14" s="49" customFormat="1" ht="32.25" customHeight="1" x14ac:dyDescent="0.25">
      <c r="A9" s="48"/>
      <c r="B9" s="136" t="s">
        <v>69</v>
      </c>
      <c r="C9" s="137"/>
      <c r="D9" s="138"/>
      <c r="F9" s="123"/>
      <c r="G9" s="123"/>
      <c r="H9" s="123"/>
      <c r="I9" s="123"/>
      <c r="J9" s="123"/>
      <c r="K9" s="123"/>
      <c r="L9" s="123"/>
      <c r="M9" s="123"/>
      <c r="N9" s="123"/>
    </row>
    <row r="10" spans="1:14" s="49" customFormat="1" ht="21" customHeight="1" x14ac:dyDescent="0.25">
      <c r="A10" s="48"/>
      <c r="B10" s="139" t="s">
        <v>74</v>
      </c>
      <c r="C10" s="140"/>
      <c r="D10" s="141"/>
    </row>
    <row r="11" spans="1:14" s="49" customFormat="1" x14ac:dyDescent="0.25">
      <c r="A11" s="48"/>
      <c r="B11" s="117" t="s">
        <v>22</v>
      </c>
      <c r="C11" s="118"/>
      <c r="D11" s="119"/>
    </row>
    <row r="12" spans="1:14" s="49" customFormat="1" ht="31.5" customHeight="1" x14ac:dyDescent="0.25">
      <c r="A12" s="48"/>
      <c r="B12" s="117" t="s">
        <v>72</v>
      </c>
      <c r="C12" s="118"/>
      <c r="D12" s="119"/>
    </row>
    <row r="13" spans="1:14" s="49" customFormat="1" ht="30.75" customHeight="1" x14ac:dyDescent="0.25">
      <c r="A13" s="48"/>
      <c r="B13" s="130" t="s">
        <v>12</v>
      </c>
      <c r="C13" s="131"/>
      <c r="D13" s="132"/>
    </row>
    <row r="14" spans="1:14" s="49" customFormat="1" ht="16.5" thickBot="1" x14ac:dyDescent="0.3">
      <c r="A14" s="48"/>
      <c r="B14" s="127" t="s">
        <v>73</v>
      </c>
      <c r="C14" s="128"/>
      <c r="D14" s="129"/>
    </row>
    <row r="15" spans="1:14" x14ac:dyDescent="0.25">
      <c r="A15" s="48"/>
    </row>
    <row r="18" spans="2:2" x14ac:dyDescent="0.25">
      <c r="B18" s="50"/>
    </row>
  </sheetData>
  <mergeCells count="13">
    <mergeCell ref="B14:D14"/>
    <mergeCell ref="B13:D13"/>
    <mergeCell ref="B6:D6"/>
    <mergeCell ref="B7:D7"/>
    <mergeCell ref="B9:D9"/>
    <mergeCell ref="B10:D10"/>
    <mergeCell ref="B11:D11"/>
    <mergeCell ref="B5:D5"/>
    <mergeCell ref="B8:D8"/>
    <mergeCell ref="B12:D12"/>
    <mergeCell ref="F4:N4"/>
    <mergeCell ref="F6:N9"/>
    <mergeCell ref="F5:N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B1D22-8536-4B9C-9E9A-C4861A8AAEEA}">
  <dimension ref="A1:I35"/>
  <sheetViews>
    <sheetView showGridLines="0" workbookViewId="0">
      <selection activeCell="B2" sqref="B2:B3"/>
    </sheetView>
  </sheetViews>
  <sheetFormatPr defaultColWidth="9.140625" defaultRowHeight="16.5" x14ac:dyDescent="0.3"/>
  <cols>
    <col min="1" max="1" width="4.7109375" style="15" customWidth="1"/>
    <col min="2" max="2" width="53.85546875" style="15" customWidth="1"/>
    <col min="3" max="3" width="14.28515625" style="52" customWidth="1"/>
    <col min="4" max="4" width="20.140625" style="52" bestFit="1" customWidth="1"/>
    <col min="5" max="5" width="9.140625" style="15"/>
    <col min="6" max="6" width="9.42578125" style="15" customWidth="1"/>
    <col min="7" max="7" width="18.5703125" style="15" customWidth="1"/>
    <col min="8" max="8" width="16.7109375" style="15" customWidth="1"/>
    <col min="9" max="9" width="3.28515625" style="15" customWidth="1"/>
    <col min="10" max="16384" width="9.140625" style="15"/>
  </cols>
  <sheetData>
    <row r="1" spans="1:9" ht="16.5" customHeight="1" thickBot="1" x14ac:dyDescent="0.35">
      <c r="A1" s="51"/>
    </row>
    <row r="2" spans="1:9" ht="17.25" customHeight="1" thickBot="1" x14ac:dyDescent="0.35">
      <c r="B2" s="113" t="s">
        <v>39</v>
      </c>
      <c r="D2" s="66" t="s">
        <v>14</v>
      </c>
      <c r="E2" s="148">
        <f>Instructions!D2</f>
        <v>0</v>
      </c>
      <c r="F2" s="149"/>
      <c r="G2" s="149"/>
      <c r="H2" s="150"/>
    </row>
    <row r="3" spans="1:9" ht="17.25" customHeight="1" x14ac:dyDescent="0.3">
      <c r="B3" s="113" t="s">
        <v>67</v>
      </c>
      <c r="D3" s="65"/>
      <c r="E3" s="63"/>
      <c r="F3" s="63"/>
      <c r="G3" s="63"/>
      <c r="H3" s="63"/>
    </row>
    <row r="5" spans="1:9" ht="17.25" thickBot="1" x14ac:dyDescent="0.35"/>
    <row r="6" spans="1:9" s="69" customFormat="1" ht="17.25" customHeight="1" thickBot="1" x14ac:dyDescent="0.35">
      <c r="B6" s="153" t="s">
        <v>66</v>
      </c>
      <c r="C6" s="154"/>
      <c r="D6" s="154"/>
      <c r="E6" s="154"/>
      <c r="F6" s="154"/>
      <c r="G6" s="154"/>
      <c r="H6" s="154"/>
      <c r="I6" s="155"/>
    </row>
    <row r="7" spans="1:9" ht="17.25" thickBot="1" x14ac:dyDescent="0.35"/>
    <row r="8" spans="1:9" s="46" customFormat="1" ht="28.5" customHeight="1" thickBot="1" x14ac:dyDescent="0.3">
      <c r="B8" s="53" t="s">
        <v>0</v>
      </c>
      <c r="C8" s="54" t="s">
        <v>1</v>
      </c>
      <c r="D8" s="55" t="s">
        <v>15</v>
      </c>
    </row>
    <row r="9" spans="1:9" ht="20.100000000000001" customHeight="1" x14ac:dyDescent="0.3">
      <c r="A9" s="52">
        <v>1</v>
      </c>
      <c r="B9" s="56" t="s">
        <v>23</v>
      </c>
      <c r="C9" s="57"/>
      <c r="D9" s="58">
        <f>'1. Folders &amp; Envelopes'!J27</f>
        <v>0</v>
      </c>
      <c r="G9" s="110"/>
      <c r="H9" s="147"/>
      <c r="I9" s="147"/>
    </row>
    <row r="10" spans="1:9" ht="20.100000000000001" customHeight="1" x14ac:dyDescent="0.3">
      <c r="A10" s="52">
        <v>2</v>
      </c>
      <c r="B10" s="56" t="s">
        <v>24</v>
      </c>
      <c r="C10" s="59"/>
      <c r="D10" s="60">
        <f>'2. Tools &amp; Supplies'!J30</f>
        <v>0</v>
      </c>
    </row>
    <row r="11" spans="1:9" ht="20.100000000000001" customHeight="1" thickBot="1" x14ac:dyDescent="0.35">
      <c r="A11" s="52">
        <v>3</v>
      </c>
      <c r="B11" s="71" t="s">
        <v>25</v>
      </c>
      <c r="C11" s="72"/>
      <c r="D11" s="73">
        <f>'3. Storage Boxes &amp; Containers'!J29</f>
        <v>0</v>
      </c>
    </row>
    <row r="12" spans="1:9" ht="17.25" thickBot="1" x14ac:dyDescent="0.35">
      <c r="B12" s="144" t="s">
        <v>15</v>
      </c>
      <c r="C12" s="144"/>
      <c r="D12" s="70">
        <f>SUM(D9:D11)</f>
        <v>0</v>
      </c>
    </row>
    <row r="13" spans="1:9" ht="20.100000000000001" customHeight="1" x14ac:dyDescent="0.3">
      <c r="B13" s="61"/>
      <c r="C13" s="61"/>
      <c r="D13" s="62"/>
    </row>
    <row r="14" spans="1:9" ht="17.25" thickBot="1" x14ac:dyDescent="0.35">
      <c r="B14" s="63"/>
      <c r="C14" s="46"/>
      <c r="D14" s="46"/>
      <c r="E14" s="46"/>
    </row>
    <row r="15" spans="1:9" ht="17.25" thickBot="1" x14ac:dyDescent="0.35">
      <c r="B15" s="151" t="s">
        <v>68</v>
      </c>
      <c r="C15" s="152"/>
      <c r="D15" s="68">
        <v>0</v>
      </c>
      <c r="E15" s="67"/>
    </row>
    <row r="16" spans="1:9" s="2" customFormat="1" ht="12.75" x14ac:dyDescent="0.2">
      <c r="B16" s="145"/>
      <c r="C16" s="145"/>
      <c r="D16" s="145"/>
    </row>
    <row r="17" spans="2:4" s="2" customFormat="1" ht="12.75" x14ac:dyDescent="0.2"/>
    <row r="18" spans="2:4" s="2" customFormat="1" ht="12.75" x14ac:dyDescent="0.2">
      <c r="B18" s="64"/>
      <c r="C18" s="146"/>
      <c r="D18" s="146"/>
    </row>
    <row r="19" spans="2:4" s="2" customFormat="1" ht="12.75" x14ac:dyDescent="0.2">
      <c r="C19" s="142"/>
      <c r="D19" s="142"/>
    </row>
    <row r="20" spans="2:4" s="2" customFormat="1" ht="12.75" x14ac:dyDescent="0.2">
      <c r="C20" s="142"/>
      <c r="D20" s="142"/>
    </row>
    <row r="21" spans="2:4" s="2" customFormat="1" ht="12.75" x14ac:dyDescent="0.2">
      <c r="C21" s="142"/>
      <c r="D21" s="142"/>
    </row>
    <row r="22" spans="2:4" s="2" customFormat="1" ht="12.75" x14ac:dyDescent="0.2">
      <c r="C22" s="142"/>
      <c r="D22" s="142"/>
    </row>
    <row r="23" spans="2:4" s="2" customFormat="1" ht="12.75" x14ac:dyDescent="0.2">
      <c r="C23" s="142"/>
      <c r="D23" s="142"/>
    </row>
    <row r="24" spans="2:4" s="2" customFormat="1" ht="12.75" x14ac:dyDescent="0.2">
      <c r="C24" s="142"/>
      <c r="D24" s="142"/>
    </row>
    <row r="25" spans="2:4" s="2" customFormat="1" ht="12.75" x14ac:dyDescent="0.2">
      <c r="C25" s="142"/>
      <c r="D25" s="142"/>
    </row>
    <row r="26" spans="2:4" s="2" customFormat="1" ht="12.75" x14ac:dyDescent="0.2">
      <c r="C26" s="142"/>
      <c r="D26" s="142"/>
    </row>
    <row r="27" spans="2:4" s="2" customFormat="1" ht="12.75" x14ac:dyDescent="0.2">
      <c r="C27" s="142"/>
      <c r="D27" s="142"/>
    </row>
    <row r="28" spans="2:4" s="2" customFormat="1" ht="12.75" x14ac:dyDescent="0.2">
      <c r="C28" s="142"/>
      <c r="D28" s="142"/>
    </row>
    <row r="29" spans="2:4" s="2" customFormat="1" ht="12.75" x14ac:dyDescent="0.2">
      <c r="C29" s="142"/>
      <c r="D29" s="142"/>
    </row>
    <row r="30" spans="2:4" s="2" customFormat="1" ht="12.75" x14ac:dyDescent="0.2">
      <c r="C30" s="142"/>
      <c r="D30" s="142"/>
    </row>
    <row r="31" spans="2:4" s="2" customFormat="1" ht="12.75" x14ac:dyDescent="0.2">
      <c r="C31" s="142"/>
      <c r="D31" s="142"/>
    </row>
    <row r="32" spans="2:4" s="2" customFormat="1" ht="12.75" x14ac:dyDescent="0.2"/>
    <row r="33" spans="2:4" s="2" customFormat="1" ht="12.75" x14ac:dyDescent="0.2">
      <c r="B33" s="1"/>
      <c r="C33" s="143"/>
      <c r="D33" s="143"/>
    </row>
    <row r="34" spans="2:4" s="2" customFormat="1" ht="12.75" x14ac:dyDescent="0.2"/>
    <row r="35" spans="2:4" s="2" customFormat="1" ht="12.75" x14ac:dyDescent="0.2"/>
  </sheetData>
  <mergeCells count="21">
    <mergeCell ref="C19:D19"/>
    <mergeCell ref="H9:I9"/>
    <mergeCell ref="E2:H2"/>
    <mergeCell ref="B15:C15"/>
    <mergeCell ref="B6:I6"/>
    <mergeCell ref="C30:D30"/>
    <mergeCell ref="C31:D31"/>
    <mergeCell ref="C33:D33"/>
    <mergeCell ref="B12:C12"/>
    <mergeCell ref="C25:D25"/>
    <mergeCell ref="C26:D26"/>
    <mergeCell ref="C27:D27"/>
    <mergeCell ref="C28:D28"/>
    <mergeCell ref="C29:D29"/>
    <mergeCell ref="C20:D20"/>
    <mergeCell ref="C21:D21"/>
    <mergeCell ref="C22:D22"/>
    <mergeCell ref="C23:D23"/>
    <mergeCell ref="C24:D24"/>
    <mergeCell ref="B16:D16"/>
    <mergeCell ref="C18:D1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FD0269-E4C8-44A1-B501-100D6632C475}">
  <dimension ref="B2:L27"/>
  <sheetViews>
    <sheetView showGridLines="0" workbookViewId="0">
      <selection activeCell="B2" sqref="B2:B3"/>
    </sheetView>
  </sheetViews>
  <sheetFormatPr defaultColWidth="9.140625" defaultRowHeight="12.75" x14ac:dyDescent="0.2"/>
  <cols>
    <col min="1" max="1" width="4.7109375" style="2" customWidth="1"/>
    <col min="2" max="2" width="17.7109375" style="2" customWidth="1"/>
    <col min="3" max="3" width="57.28515625" style="2" bestFit="1" customWidth="1"/>
    <col min="4" max="5" width="9.140625" style="2"/>
    <col min="6" max="6" width="17.85546875" style="2" bestFit="1" customWidth="1"/>
    <col min="7" max="7" width="13.42578125" style="2" bestFit="1" customWidth="1"/>
    <col min="8" max="8" width="11.85546875" style="13" bestFit="1" customWidth="1"/>
    <col min="9" max="9" width="12" style="2" hidden="1" customWidth="1"/>
    <col min="10" max="10" width="15.7109375" style="38" customWidth="1"/>
    <col min="11" max="11" width="17.7109375" style="2" customWidth="1"/>
    <col min="12" max="12" width="27.140625" style="2" bestFit="1" customWidth="1"/>
    <col min="13" max="16384" width="9.140625" style="2"/>
  </cols>
  <sheetData>
    <row r="2" spans="2:12" ht="18.75" thickBot="1" x14ac:dyDescent="0.3">
      <c r="B2" s="113" t="str">
        <f>Instructions!B2</f>
        <v>61-26-84571 - Archival Supplies</v>
      </c>
      <c r="F2" s="3"/>
      <c r="G2" s="4"/>
      <c r="H2" s="5"/>
      <c r="I2" s="4"/>
      <c r="J2" s="33"/>
      <c r="K2" s="4"/>
      <c r="L2" s="4"/>
    </row>
    <row r="3" spans="2:12" ht="18.75" thickBot="1" x14ac:dyDescent="0.3">
      <c r="B3" s="113" t="s">
        <v>23</v>
      </c>
      <c r="F3" s="7" t="s">
        <v>11</v>
      </c>
      <c r="G3" s="34">
        <f>Instructions!D2</f>
        <v>0</v>
      </c>
      <c r="H3" s="35"/>
      <c r="I3" s="11"/>
      <c r="J3" s="36"/>
      <c r="K3" s="4"/>
      <c r="L3" s="4"/>
    </row>
    <row r="4" spans="2:12" ht="13.5" thickBot="1" x14ac:dyDescent="0.25">
      <c r="B4" s="1"/>
      <c r="F4" s="37" t="s">
        <v>2</v>
      </c>
      <c r="G4" s="156" t="str">
        <f>IF(COUNTA(G15:G26)=0, "", COUNTA(G15:G26)/ROWS(G15:G26))</f>
        <v/>
      </c>
      <c r="H4" s="156"/>
      <c r="I4" s="156"/>
      <c r="J4" s="157"/>
    </row>
    <row r="5" spans="2:12" ht="13.5" thickBot="1" x14ac:dyDescent="0.25"/>
    <row r="6" spans="2:12" ht="28.5" customHeight="1" x14ac:dyDescent="0.2">
      <c r="B6" s="164" t="s">
        <v>78</v>
      </c>
      <c r="C6" s="165"/>
      <c r="D6" s="165"/>
      <c r="E6" s="165"/>
      <c r="F6" s="165"/>
      <c r="G6" s="165"/>
      <c r="H6" s="165"/>
      <c r="I6" s="165"/>
      <c r="J6" s="165"/>
      <c r="K6" s="165"/>
      <c r="L6" s="166"/>
    </row>
    <row r="7" spans="2:12" ht="16.5" x14ac:dyDescent="0.2">
      <c r="B7" s="158" t="s">
        <v>21</v>
      </c>
      <c r="C7" s="174"/>
      <c r="D7" s="174"/>
      <c r="E7" s="174"/>
      <c r="F7" s="174"/>
      <c r="G7" s="174"/>
      <c r="H7" s="174"/>
      <c r="I7" s="174"/>
      <c r="J7" s="174"/>
      <c r="K7" s="174"/>
      <c r="L7" s="160"/>
    </row>
    <row r="8" spans="2:12" x14ac:dyDescent="0.2">
      <c r="B8" s="167" t="s">
        <v>77</v>
      </c>
      <c r="C8" s="175"/>
      <c r="D8" s="175"/>
      <c r="E8" s="175"/>
      <c r="F8" s="175"/>
      <c r="G8" s="175"/>
      <c r="H8" s="175"/>
      <c r="I8" s="175"/>
      <c r="J8" s="175"/>
      <c r="K8" s="175"/>
      <c r="L8" s="169"/>
    </row>
    <row r="9" spans="2:12" x14ac:dyDescent="0.2">
      <c r="B9" s="167" t="s">
        <v>79</v>
      </c>
      <c r="C9" s="175"/>
      <c r="D9" s="175"/>
      <c r="E9" s="175"/>
      <c r="F9" s="175"/>
      <c r="G9" s="175"/>
      <c r="H9" s="175"/>
      <c r="I9" s="175"/>
      <c r="J9" s="175"/>
      <c r="K9" s="175"/>
      <c r="L9" s="169"/>
    </row>
    <row r="10" spans="2:12" ht="13.5" customHeight="1" x14ac:dyDescent="0.2">
      <c r="B10" s="167" t="s">
        <v>80</v>
      </c>
      <c r="C10" s="175"/>
      <c r="D10" s="175"/>
      <c r="E10" s="175"/>
      <c r="F10" s="175"/>
      <c r="G10" s="175"/>
      <c r="H10" s="175"/>
      <c r="I10" s="175"/>
      <c r="J10" s="175"/>
      <c r="K10" s="175"/>
      <c r="L10" s="169"/>
    </row>
    <row r="11" spans="2:12" ht="13.5" thickBot="1" x14ac:dyDescent="0.25">
      <c r="B11" s="170" t="s">
        <v>81</v>
      </c>
      <c r="C11" s="171"/>
      <c r="D11" s="171"/>
      <c r="E11" s="171"/>
      <c r="F11" s="171"/>
      <c r="G11" s="171"/>
      <c r="H11" s="171"/>
      <c r="I11" s="171"/>
      <c r="J11" s="171"/>
      <c r="K11" s="171"/>
      <c r="L11" s="172"/>
    </row>
    <row r="12" spans="2:12" ht="11.25" customHeight="1" x14ac:dyDescent="0.2">
      <c r="B12" s="39"/>
      <c r="C12" s="39"/>
      <c r="D12" s="39"/>
      <c r="E12" s="39"/>
      <c r="F12" s="39"/>
      <c r="G12" s="39"/>
      <c r="H12" s="39"/>
      <c r="I12" s="39"/>
      <c r="J12" s="39"/>
      <c r="K12" s="39"/>
      <c r="L12" s="39"/>
    </row>
    <row r="13" spans="2:12" s="15" customFormat="1" ht="17.25" thickBot="1" x14ac:dyDescent="0.35">
      <c r="G13" s="161" t="s">
        <v>3</v>
      </c>
      <c r="H13" s="161"/>
      <c r="I13" s="161"/>
      <c r="J13" s="161"/>
      <c r="K13" s="161"/>
      <c r="L13" s="161"/>
    </row>
    <row r="14" spans="2:12" ht="40.15" customHeight="1" x14ac:dyDescent="0.2">
      <c r="B14" s="74" t="s">
        <v>26</v>
      </c>
      <c r="C14" s="75" t="s">
        <v>5</v>
      </c>
      <c r="D14" s="76" t="s">
        <v>6</v>
      </c>
      <c r="E14" s="77" t="s">
        <v>7</v>
      </c>
      <c r="F14" s="75" t="s">
        <v>8</v>
      </c>
      <c r="G14" s="78" t="s">
        <v>16</v>
      </c>
      <c r="H14" s="79" t="s">
        <v>1</v>
      </c>
      <c r="I14" s="78" t="s">
        <v>17</v>
      </c>
      <c r="J14" s="78" t="s">
        <v>19</v>
      </c>
      <c r="K14" s="75" t="s">
        <v>4</v>
      </c>
      <c r="L14" s="80" t="s">
        <v>9</v>
      </c>
    </row>
    <row r="15" spans="2:12" ht="16.5" x14ac:dyDescent="0.3">
      <c r="B15" s="81">
        <v>1</v>
      </c>
      <c r="C15" s="111" t="s">
        <v>27</v>
      </c>
      <c r="D15" s="26" t="s">
        <v>10</v>
      </c>
      <c r="E15" s="16">
        <v>6200</v>
      </c>
      <c r="F15" s="27"/>
      <c r="G15" s="28"/>
      <c r="H15" s="40">
        <f>'Category Discounts'!$C$9</f>
        <v>0</v>
      </c>
      <c r="I15" s="28">
        <f>G15*H15</f>
        <v>0</v>
      </c>
      <c r="J15" s="41">
        <f>G15-I15</f>
        <v>0</v>
      </c>
      <c r="K15" s="29"/>
      <c r="L15" s="82"/>
    </row>
    <row r="16" spans="2:12" ht="16.5" x14ac:dyDescent="0.3">
      <c r="B16" s="81">
        <v>2</v>
      </c>
      <c r="C16" s="112" t="s">
        <v>28</v>
      </c>
      <c r="D16" s="26" t="s">
        <v>10</v>
      </c>
      <c r="E16" s="16">
        <v>125</v>
      </c>
      <c r="F16" s="27"/>
      <c r="G16" s="28"/>
      <c r="H16" s="40">
        <f>'Category Discounts'!$C$9</f>
        <v>0</v>
      </c>
      <c r="I16" s="28">
        <f>G16*H16</f>
        <v>0</v>
      </c>
      <c r="J16" s="41">
        <f t="shared" ref="J16:J26" si="0">G16-I16</f>
        <v>0</v>
      </c>
      <c r="K16" s="29"/>
      <c r="L16" s="82"/>
    </row>
    <row r="17" spans="2:12" ht="16.5" x14ac:dyDescent="0.3">
      <c r="B17" s="81">
        <v>3</v>
      </c>
      <c r="C17" s="16" t="s">
        <v>29</v>
      </c>
      <c r="D17" s="26" t="s">
        <v>10</v>
      </c>
      <c r="E17" s="16">
        <v>500</v>
      </c>
      <c r="F17" s="27"/>
      <c r="G17" s="28"/>
      <c r="H17" s="40">
        <f>'Category Discounts'!$C$9</f>
        <v>0</v>
      </c>
      <c r="I17" s="28">
        <f>G17*H17</f>
        <v>0</v>
      </c>
      <c r="J17" s="41">
        <f t="shared" si="0"/>
        <v>0</v>
      </c>
      <c r="K17" s="29"/>
      <c r="L17" s="82"/>
    </row>
    <row r="18" spans="2:12" ht="16.5" x14ac:dyDescent="0.3">
      <c r="B18" s="81">
        <v>4</v>
      </c>
      <c r="C18" s="16" t="s">
        <v>30</v>
      </c>
      <c r="D18" s="26" t="s">
        <v>10</v>
      </c>
      <c r="E18" s="16">
        <v>32000</v>
      </c>
      <c r="F18" s="27"/>
      <c r="G18" s="28"/>
      <c r="H18" s="40">
        <f>'Category Discounts'!$C$9</f>
        <v>0</v>
      </c>
      <c r="I18" s="28">
        <f t="shared" ref="I18:I26" si="1">G18*H18</f>
        <v>0</v>
      </c>
      <c r="J18" s="41">
        <f t="shared" si="0"/>
        <v>0</v>
      </c>
      <c r="K18" s="29"/>
      <c r="L18" s="82"/>
    </row>
    <row r="19" spans="2:12" ht="16.5" x14ac:dyDescent="0.3">
      <c r="B19" s="81">
        <v>5</v>
      </c>
      <c r="C19" s="16" t="s">
        <v>31</v>
      </c>
      <c r="D19" s="26" t="s">
        <v>10</v>
      </c>
      <c r="E19" s="16">
        <v>24500</v>
      </c>
      <c r="F19" s="27"/>
      <c r="G19" s="28"/>
      <c r="H19" s="40">
        <f>'Category Discounts'!$C$9</f>
        <v>0</v>
      </c>
      <c r="I19" s="28">
        <f t="shared" si="1"/>
        <v>0</v>
      </c>
      <c r="J19" s="41">
        <f t="shared" si="0"/>
        <v>0</v>
      </c>
      <c r="K19" s="29"/>
      <c r="L19" s="82"/>
    </row>
    <row r="20" spans="2:12" ht="16.5" x14ac:dyDescent="0.3">
      <c r="B20" s="81">
        <v>6</v>
      </c>
      <c r="C20" s="16" t="s">
        <v>32</v>
      </c>
      <c r="D20" s="26" t="s">
        <v>10</v>
      </c>
      <c r="E20" s="16">
        <v>100</v>
      </c>
      <c r="F20" s="27"/>
      <c r="G20" s="28"/>
      <c r="H20" s="40">
        <f>'Category Discounts'!$C$9</f>
        <v>0</v>
      </c>
      <c r="I20" s="28">
        <f t="shared" si="1"/>
        <v>0</v>
      </c>
      <c r="J20" s="41">
        <f t="shared" si="0"/>
        <v>0</v>
      </c>
      <c r="K20" s="29"/>
      <c r="L20" s="82"/>
    </row>
    <row r="21" spans="2:12" ht="16.5" x14ac:dyDescent="0.3">
      <c r="B21" s="81">
        <v>7</v>
      </c>
      <c r="C21" s="16" t="s">
        <v>33</v>
      </c>
      <c r="D21" s="26" t="s">
        <v>10</v>
      </c>
      <c r="E21" s="16">
        <v>200</v>
      </c>
      <c r="F21" s="27"/>
      <c r="G21" s="28"/>
      <c r="H21" s="40">
        <f>'Category Discounts'!$C$9</f>
        <v>0</v>
      </c>
      <c r="I21" s="28">
        <f>G21*H21</f>
        <v>0</v>
      </c>
      <c r="J21" s="41">
        <f t="shared" si="0"/>
        <v>0</v>
      </c>
      <c r="K21" s="29"/>
      <c r="L21" s="82"/>
    </row>
    <row r="22" spans="2:12" ht="16.5" x14ac:dyDescent="0.3">
      <c r="B22" s="81">
        <v>8</v>
      </c>
      <c r="C22" s="16" t="s">
        <v>34</v>
      </c>
      <c r="D22" s="26" t="s">
        <v>10</v>
      </c>
      <c r="E22" s="16">
        <v>100</v>
      </c>
      <c r="F22" s="27"/>
      <c r="G22" s="28"/>
      <c r="H22" s="40">
        <f>'Category Discounts'!$C$9</f>
        <v>0</v>
      </c>
      <c r="I22" s="28">
        <f>G22*H22</f>
        <v>0</v>
      </c>
      <c r="J22" s="41">
        <f t="shared" si="0"/>
        <v>0</v>
      </c>
      <c r="K22" s="29"/>
      <c r="L22" s="82"/>
    </row>
    <row r="23" spans="2:12" ht="16.5" x14ac:dyDescent="0.3">
      <c r="B23" s="81">
        <v>9</v>
      </c>
      <c r="C23" s="16" t="s">
        <v>35</v>
      </c>
      <c r="D23" s="26" t="s">
        <v>10</v>
      </c>
      <c r="E23" s="16">
        <v>4000</v>
      </c>
      <c r="F23" s="27"/>
      <c r="G23" s="28"/>
      <c r="H23" s="40">
        <f>'Category Discounts'!$C$9</f>
        <v>0</v>
      </c>
      <c r="I23" s="28">
        <f t="shared" si="1"/>
        <v>0</v>
      </c>
      <c r="J23" s="41">
        <f t="shared" si="0"/>
        <v>0</v>
      </c>
      <c r="K23" s="29"/>
      <c r="L23" s="82"/>
    </row>
    <row r="24" spans="2:12" ht="16.5" x14ac:dyDescent="0.3">
      <c r="B24" s="81">
        <v>10</v>
      </c>
      <c r="C24" s="16" t="s">
        <v>36</v>
      </c>
      <c r="D24" s="26" t="s">
        <v>10</v>
      </c>
      <c r="E24" s="16">
        <v>37000</v>
      </c>
      <c r="F24" s="27"/>
      <c r="G24" s="28"/>
      <c r="H24" s="40">
        <f>'Category Discounts'!$C$9</f>
        <v>0</v>
      </c>
      <c r="I24" s="28">
        <f t="shared" si="1"/>
        <v>0</v>
      </c>
      <c r="J24" s="41">
        <f t="shared" si="0"/>
        <v>0</v>
      </c>
      <c r="K24" s="29"/>
      <c r="L24" s="82"/>
    </row>
    <row r="25" spans="2:12" ht="16.5" x14ac:dyDescent="0.3">
      <c r="B25" s="81">
        <v>11</v>
      </c>
      <c r="C25" s="16" t="s">
        <v>37</v>
      </c>
      <c r="D25" s="26" t="s">
        <v>10</v>
      </c>
      <c r="E25" s="16">
        <v>32700</v>
      </c>
      <c r="F25" s="27"/>
      <c r="G25" s="28"/>
      <c r="H25" s="40">
        <f>'Category Discounts'!$C$9</f>
        <v>0</v>
      </c>
      <c r="I25" s="28">
        <f t="shared" si="1"/>
        <v>0</v>
      </c>
      <c r="J25" s="41">
        <f t="shared" si="0"/>
        <v>0</v>
      </c>
      <c r="K25" s="29"/>
      <c r="L25" s="82"/>
    </row>
    <row r="26" spans="2:12" ht="17.25" thickBot="1" x14ac:dyDescent="0.35">
      <c r="B26" s="83">
        <v>12</v>
      </c>
      <c r="C26" s="84" t="s">
        <v>38</v>
      </c>
      <c r="D26" s="85" t="s">
        <v>10</v>
      </c>
      <c r="E26" s="84">
        <v>200</v>
      </c>
      <c r="F26" s="86"/>
      <c r="G26" s="87"/>
      <c r="H26" s="88">
        <f>'Category Discounts'!$C$9</f>
        <v>0</v>
      </c>
      <c r="I26" s="87">
        <f t="shared" si="1"/>
        <v>0</v>
      </c>
      <c r="J26" s="89">
        <f t="shared" si="0"/>
        <v>0</v>
      </c>
      <c r="K26" s="90"/>
      <c r="L26" s="91"/>
    </row>
    <row r="27" spans="2:12" ht="13.5" thickBot="1" x14ac:dyDescent="0.25">
      <c r="G27" s="162" t="s">
        <v>18</v>
      </c>
      <c r="H27" s="162"/>
      <c r="I27" s="163"/>
      <c r="J27" s="42">
        <f>SUM(J15:J26)</f>
        <v>0</v>
      </c>
    </row>
  </sheetData>
  <mergeCells count="9">
    <mergeCell ref="G4:J4"/>
    <mergeCell ref="B7:L7"/>
    <mergeCell ref="G13:L13"/>
    <mergeCell ref="G27:I27"/>
    <mergeCell ref="B6:L6"/>
    <mergeCell ref="B8:L8"/>
    <mergeCell ref="B11:L11"/>
    <mergeCell ref="B9:L9"/>
    <mergeCell ref="B10:L10"/>
  </mergeCells>
  <conditionalFormatting sqref="G4:H4">
    <cfRule type="cellIs" dxfId="8" priority="4" operator="greaterThan">
      <formula>0.9</formula>
    </cfRule>
    <cfRule type="cellIs" dxfId="7" priority="5" operator="lessThan">
      <formula>0.9</formula>
    </cfRule>
  </conditionalFormatting>
  <conditionalFormatting sqref="G4:J4">
    <cfRule type="containsBlanks" dxfId="6" priority="1">
      <formula>LEN(TRIM(G4))=0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C6756-5D63-4A19-B6FE-F738AD53818A}">
  <dimension ref="B2:L40"/>
  <sheetViews>
    <sheetView showGridLines="0" workbookViewId="0">
      <selection activeCell="B2" sqref="B2:B4"/>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 style="2" customWidth="1"/>
    <col min="8" max="8" width="13.85546875" style="13" customWidth="1"/>
    <col min="9" max="9" width="12" style="14" customWidth="1"/>
    <col min="10" max="10" width="15.140625" style="2" bestFit="1" customWidth="1"/>
    <col min="11" max="11" width="17.7109375" style="2" customWidth="1"/>
    <col min="12" max="12" width="48.7109375" style="2" customWidth="1"/>
    <col min="13" max="16384" width="9.140625" style="2"/>
  </cols>
  <sheetData>
    <row r="2" spans="2:12" ht="18.75" thickBot="1" x14ac:dyDescent="0.3">
      <c r="B2" s="113" t="str">
        <f>Instructions!B2</f>
        <v>61-26-84571 - Archival Supplies</v>
      </c>
      <c r="F2" s="3"/>
      <c r="G2" s="4"/>
      <c r="H2" s="5"/>
      <c r="I2" s="6"/>
      <c r="J2" s="4"/>
      <c r="K2" s="4"/>
      <c r="L2" s="4"/>
    </row>
    <row r="3" spans="2:12" ht="18.75" thickBot="1" x14ac:dyDescent="0.3">
      <c r="B3" s="113" t="s">
        <v>24</v>
      </c>
      <c r="F3" s="7" t="s">
        <v>11</v>
      </c>
      <c r="G3" s="8">
        <f>Instructions!D2</f>
        <v>0</v>
      </c>
      <c r="H3" s="9"/>
      <c r="I3" s="10"/>
      <c r="J3" s="11"/>
      <c r="K3" s="4"/>
      <c r="L3" s="4"/>
    </row>
    <row r="4" spans="2:12" ht="18.75" thickBot="1" x14ac:dyDescent="0.3">
      <c r="B4" s="113"/>
      <c r="F4" s="12" t="s">
        <v>2</v>
      </c>
      <c r="G4" s="156" t="str">
        <f>IF(COUNTA(G26:G39)=0, "", COUNTA(G26:G39)/ROWS(G26:G39))</f>
        <v/>
      </c>
      <c r="H4" s="156"/>
      <c r="I4" s="156"/>
      <c r="J4" s="157"/>
    </row>
    <row r="5" spans="2:12" ht="13.5" thickBot="1" x14ac:dyDescent="0.25"/>
    <row r="6" spans="2:12" ht="54.75" customHeight="1" x14ac:dyDescent="0.2">
      <c r="B6" s="164" t="str">
        <f>'1. Folders &amp; Envelopes'!B6</f>
        <v xml:space="preserve">Instructions: Please provide pricing for all product category items listed in this worksheet. The State will only accept items that are functionally equivalent to the specified items. Pricing must include all delivery, shipping, service, restocking, and administrative costs associated with the product. The cost proposal reflects the current vendors' unit of measure (UOM) and package size. </v>
      </c>
      <c r="C6" s="165"/>
      <c r="D6" s="165"/>
      <c r="E6" s="165"/>
      <c r="F6" s="165"/>
      <c r="G6" s="165"/>
      <c r="H6" s="165"/>
      <c r="I6" s="165"/>
      <c r="J6" s="165"/>
      <c r="K6" s="165"/>
      <c r="L6" s="166"/>
    </row>
    <row r="7" spans="2:12" ht="16.5" x14ac:dyDescent="0.2">
      <c r="B7" s="158" t="str">
        <f>'1. Folders &amp; Envelopes'!B7</f>
        <v>Requirements for State Bidding:</v>
      </c>
      <c r="C7" s="159"/>
      <c r="D7" s="159"/>
      <c r="E7" s="159"/>
      <c r="F7" s="159"/>
      <c r="G7" s="159"/>
      <c r="H7" s="159"/>
      <c r="I7" s="159"/>
      <c r="J7" s="159"/>
      <c r="K7" s="159"/>
      <c r="L7" s="160"/>
    </row>
    <row r="8" spans="2:12" x14ac:dyDescent="0.2">
      <c r="B8" s="167" t="str">
        <f>'1. Folders &amp; Envelopes'!B8</f>
        <v>1. Each category must include pricing for at least 90% of the items within the selected category.</v>
      </c>
      <c r="C8" s="168"/>
      <c r="D8" s="168"/>
      <c r="E8" s="168"/>
      <c r="F8" s="168"/>
      <c r="G8" s="168"/>
      <c r="H8" s="168"/>
      <c r="I8" s="168"/>
      <c r="J8" s="168"/>
      <c r="K8" s="168"/>
      <c r="L8" s="169"/>
    </row>
    <row r="9" spans="2:12" x14ac:dyDescent="0.2">
      <c r="B9" s="167" t="str">
        <f>'1. Folders &amp; Envelopes'!B9</f>
        <v>2. Price must be Public Listed Price (PLP).</v>
      </c>
      <c r="C9" s="168"/>
      <c r="D9" s="168"/>
      <c r="E9" s="168"/>
      <c r="F9" s="168"/>
      <c r="G9" s="168"/>
      <c r="H9" s="168"/>
      <c r="I9" s="168"/>
      <c r="J9" s="168"/>
      <c r="K9" s="168"/>
      <c r="L9" s="169"/>
    </row>
    <row r="10" spans="2:12" x14ac:dyDescent="0.2">
      <c r="B10" s="167" t="str">
        <f>'1. Folders &amp; Envelopes'!B10</f>
        <v>3. Leave all items blank rather than inserting a 0 if you are not bidding on a particular item.</v>
      </c>
      <c r="C10" s="168"/>
      <c r="D10" s="168"/>
      <c r="E10" s="168"/>
      <c r="F10" s="168"/>
      <c r="G10" s="168"/>
      <c r="H10" s="168"/>
      <c r="I10" s="168"/>
      <c r="J10" s="168"/>
      <c r="K10" s="168"/>
      <c r="L10" s="169"/>
    </row>
    <row r="11" spans="2:12" ht="13.5" thickBot="1" x14ac:dyDescent="0.25">
      <c r="B11" s="170" t="str">
        <f>'1. Folders &amp; Envelopes'!B11</f>
        <v xml:space="preserve">4. Price must be ALL INCLUSIVE, including any and all delivery costs or destination fees.		</v>
      </c>
      <c r="C11" s="171"/>
      <c r="D11" s="171"/>
      <c r="E11" s="171"/>
      <c r="F11" s="171"/>
      <c r="G11" s="171"/>
      <c r="H11" s="171"/>
      <c r="I11" s="171"/>
      <c r="J11" s="171"/>
      <c r="K11" s="171"/>
      <c r="L11" s="172"/>
    </row>
    <row r="13" spans="2:12" s="15" customFormat="1" ht="17.25" thickBot="1" x14ac:dyDescent="0.35">
      <c r="G13" s="161" t="s">
        <v>3</v>
      </c>
      <c r="H13" s="161"/>
      <c r="I13" s="161"/>
      <c r="J13" s="161"/>
      <c r="K13" s="161"/>
      <c r="L13" s="161"/>
    </row>
    <row r="14" spans="2:12" ht="39" thickBot="1" x14ac:dyDescent="0.25">
      <c r="B14" s="93" t="s">
        <v>26</v>
      </c>
      <c r="C14" s="94" t="s">
        <v>5</v>
      </c>
      <c r="D14" s="95" t="s">
        <v>6</v>
      </c>
      <c r="E14" s="96" t="s">
        <v>7</v>
      </c>
      <c r="F14" s="97" t="s">
        <v>8</v>
      </c>
      <c r="G14" s="98" t="s">
        <v>16</v>
      </c>
      <c r="H14" s="99" t="s">
        <v>1</v>
      </c>
      <c r="I14" s="98" t="s">
        <v>17</v>
      </c>
      <c r="J14" s="98" t="s">
        <v>19</v>
      </c>
      <c r="K14" s="97" t="s">
        <v>4</v>
      </c>
      <c r="L14" s="100" t="s">
        <v>9</v>
      </c>
    </row>
    <row r="15" spans="2:12" ht="17.25" thickTop="1" x14ac:dyDescent="0.3">
      <c r="B15" s="101">
        <v>1</v>
      </c>
      <c r="C15" s="17" t="s">
        <v>40</v>
      </c>
      <c r="D15" s="18" t="s">
        <v>10</v>
      </c>
      <c r="E15" s="31">
        <v>60</v>
      </c>
      <c r="F15" s="19"/>
      <c r="G15" s="20"/>
      <c r="H15" s="21">
        <f>'Category Discounts'!$C$11</f>
        <v>0</v>
      </c>
      <c r="I15" s="20">
        <f>G15*H15</f>
        <v>0</v>
      </c>
      <c r="J15" s="22">
        <f t="shared" ref="J15:J39" si="0">SUM(G15-I15)</f>
        <v>0</v>
      </c>
      <c r="K15" s="23"/>
      <c r="L15" s="102"/>
    </row>
    <row r="16" spans="2:12" ht="16.5" x14ac:dyDescent="0.3">
      <c r="B16" s="101">
        <v>2</v>
      </c>
      <c r="C16" s="17" t="s">
        <v>41</v>
      </c>
      <c r="D16" s="18" t="s">
        <v>10</v>
      </c>
      <c r="E16" s="31">
        <v>8</v>
      </c>
      <c r="F16" s="19"/>
      <c r="G16" s="20"/>
      <c r="H16" s="21">
        <f>'Category Discounts'!$C$11</f>
        <v>0</v>
      </c>
      <c r="I16" s="20">
        <f t="shared" ref="I16:I39" si="1">G16*H16</f>
        <v>0</v>
      </c>
      <c r="J16" s="22">
        <f t="shared" si="0"/>
        <v>0</v>
      </c>
      <c r="K16" s="23"/>
      <c r="L16" s="102"/>
    </row>
    <row r="17" spans="2:12" ht="16.5" x14ac:dyDescent="0.3">
      <c r="B17" s="101">
        <v>3</v>
      </c>
      <c r="C17" s="17" t="s">
        <v>42</v>
      </c>
      <c r="D17" s="18" t="s">
        <v>10</v>
      </c>
      <c r="E17" s="31">
        <v>12</v>
      </c>
      <c r="F17" s="19"/>
      <c r="G17" s="20"/>
      <c r="H17" s="21">
        <f>'Category Discounts'!$C$11</f>
        <v>0</v>
      </c>
      <c r="I17" s="20">
        <f t="shared" si="1"/>
        <v>0</v>
      </c>
      <c r="J17" s="22">
        <f t="shared" si="0"/>
        <v>0</v>
      </c>
      <c r="K17" s="23"/>
      <c r="L17" s="102"/>
    </row>
    <row r="18" spans="2:12" ht="16.5" x14ac:dyDescent="0.3">
      <c r="B18" s="101">
        <v>4</v>
      </c>
      <c r="C18" s="24" t="s">
        <v>43</v>
      </c>
      <c r="D18" s="18" t="s">
        <v>10</v>
      </c>
      <c r="E18" s="31">
        <v>3</v>
      </c>
      <c r="F18" s="19"/>
      <c r="G18" s="20"/>
      <c r="H18" s="21">
        <f>'Category Discounts'!$C$11</f>
        <v>0</v>
      </c>
      <c r="I18" s="20">
        <f t="shared" si="1"/>
        <v>0</v>
      </c>
      <c r="J18" s="22">
        <f t="shared" si="0"/>
        <v>0</v>
      </c>
      <c r="K18" s="23"/>
      <c r="L18" s="102"/>
    </row>
    <row r="19" spans="2:12" ht="16.5" x14ac:dyDescent="0.3">
      <c r="B19" s="101">
        <v>5</v>
      </c>
      <c r="C19" s="24" t="s">
        <v>44</v>
      </c>
      <c r="D19" s="18" t="s">
        <v>10</v>
      </c>
      <c r="E19" s="31">
        <v>0</v>
      </c>
      <c r="F19" s="19"/>
      <c r="G19" s="20"/>
      <c r="H19" s="21">
        <f>'Category Discounts'!$C$11</f>
        <v>0</v>
      </c>
      <c r="I19" s="20">
        <f t="shared" si="1"/>
        <v>0</v>
      </c>
      <c r="J19" s="22">
        <f t="shared" si="0"/>
        <v>0</v>
      </c>
      <c r="K19" s="23"/>
      <c r="L19" s="102"/>
    </row>
    <row r="20" spans="2:12" ht="16.5" x14ac:dyDescent="0.3">
      <c r="B20" s="101">
        <v>6</v>
      </c>
      <c r="C20" s="17" t="s">
        <v>45</v>
      </c>
      <c r="D20" s="18" t="s">
        <v>10</v>
      </c>
      <c r="E20" s="31">
        <v>450</v>
      </c>
      <c r="F20" s="19"/>
      <c r="G20" s="20"/>
      <c r="H20" s="21">
        <f>'Category Discounts'!$C$11</f>
        <v>0</v>
      </c>
      <c r="I20" s="20">
        <f t="shared" si="1"/>
        <v>0</v>
      </c>
      <c r="J20" s="22">
        <f t="shared" si="0"/>
        <v>0</v>
      </c>
      <c r="K20" s="23"/>
      <c r="L20" s="102"/>
    </row>
    <row r="21" spans="2:12" ht="16.5" x14ac:dyDescent="0.3">
      <c r="B21" s="101">
        <v>7</v>
      </c>
      <c r="C21" s="17" t="s">
        <v>46</v>
      </c>
      <c r="D21" s="18" t="s">
        <v>10</v>
      </c>
      <c r="E21" s="31">
        <v>1</v>
      </c>
      <c r="F21" s="19"/>
      <c r="G21" s="20"/>
      <c r="H21" s="21">
        <f>'Category Discounts'!$C$11</f>
        <v>0</v>
      </c>
      <c r="I21" s="20">
        <f t="shared" si="1"/>
        <v>0</v>
      </c>
      <c r="J21" s="22">
        <f t="shared" si="0"/>
        <v>0</v>
      </c>
      <c r="K21" s="23"/>
      <c r="L21" s="102"/>
    </row>
    <row r="22" spans="2:12" ht="16.5" x14ac:dyDescent="0.3">
      <c r="B22" s="101">
        <v>8</v>
      </c>
      <c r="C22" s="17" t="s">
        <v>47</v>
      </c>
      <c r="D22" s="18" t="s">
        <v>10</v>
      </c>
      <c r="E22" s="31">
        <v>20</v>
      </c>
      <c r="F22" s="19"/>
      <c r="G22" s="20"/>
      <c r="H22" s="21">
        <f>'Category Discounts'!$C$11</f>
        <v>0</v>
      </c>
      <c r="I22" s="20">
        <f t="shared" si="1"/>
        <v>0</v>
      </c>
      <c r="J22" s="22">
        <f t="shared" si="0"/>
        <v>0</v>
      </c>
      <c r="K22" s="23"/>
      <c r="L22" s="102"/>
    </row>
    <row r="23" spans="2:12" ht="16.5" x14ac:dyDescent="0.3">
      <c r="B23" s="101">
        <v>9</v>
      </c>
      <c r="C23" s="17" t="s">
        <v>48</v>
      </c>
      <c r="D23" s="18" t="s">
        <v>10</v>
      </c>
      <c r="E23" s="32">
        <v>57</v>
      </c>
      <c r="F23" s="19"/>
      <c r="G23" s="20"/>
      <c r="H23" s="21">
        <f>'Category Discounts'!$C$11</f>
        <v>0</v>
      </c>
      <c r="I23" s="20">
        <f t="shared" si="1"/>
        <v>0</v>
      </c>
      <c r="J23" s="22">
        <f t="shared" si="0"/>
        <v>0</v>
      </c>
      <c r="K23" s="23"/>
      <c r="L23" s="102"/>
    </row>
    <row r="24" spans="2:12" ht="16.5" x14ac:dyDescent="0.3">
      <c r="B24" s="101">
        <v>10</v>
      </c>
      <c r="C24" s="25" t="s">
        <v>49</v>
      </c>
      <c r="D24" s="18" t="s">
        <v>10</v>
      </c>
      <c r="E24" s="32">
        <v>2</v>
      </c>
      <c r="F24" s="19"/>
      <c r="G24" s="20"/>
      <c r="H24" s="21">
        <f>'Category Discounts'!$C$11</f>
        <v>0</v>
      </c>
      <c r="I24" s="20">
        <f t="shared" si="1"/>
        <v>0</v>
      </c>
      <c r="J24" s="22">
        <f t="shared" si="0"/>
        <v>0</v>
      </c>
      <c r="K24" s="23"/>
      <c r="L24" s="102"/>
    </row>
    <row r="25" spans="2:12" ht="16.5" x14ac:dyDescent="0.3">
      <c r="B25" s="101">
        <v>11</v>
      </c>
      <c r="C25" s="25" t="s">
        <v>50</v>
      </c>
      <c r="D25" s="18" t="s">
        <v>10</v>
      </c>
      <c r="E25" s="32">
        <v>144</v>
      </c>
      <c r="F25" s="19"/>
      <c r="G25" s="20"/>
      <c r="H25" s="21">
        <f>'Category Discounts'!$C$11</f>
        <v>0</v>
      </c>
      <c r="I25" s="20">
        <f t="shared" si="1"/>
        <v>0</v>
      </c>
      <c r="J25" s="22">
        <f t="shared" si="0"/>
        <v>0</v>
      </c>
      <c r="K25" s="23"/>
      <c r="L25" s="102"/>
    </row>
    <row r="26" spans="2:12" ht="16.5" x14ac:dyDescent="0.3">
      <c r="B26" s="101">
        <v>12</v>
      </c>
      <c r="C26" s="25" t="s">
        <v>51</v>
      </c>
      <c r="D26" s="18" t="s">
        <v>10</v>
      </c>
      <c r="E26" s="32">
        <v>144</v>
      </c>
      <c r="F26" s="19"/>
      <c r="G26" s="20"/>
      <c r="H26" s="21">
        <f>'Category Discounts'!$C$11</f>
        <v>0</v>
      </c>
      <c r="I26" s="20">
        <f t="shared" si="1"/>
        <v>0</v>
      </c>
      <c r="J26" s="22">
        <f t="shared" si="0"/>
        <v>0</v>
      </c>
      <c r="K26" s="23"/>
      <c r="L26" s="102"/>
    </row>
    <row r="27" spans="2:12" ht="16.5" x14ac:dyDescent="0.3">
      <c r="B27" s="101">
        <v>13</v>
      </c>
      <c r="C27" s="25" t="s">
        <v>52</v>
      </c>
      <c r="D27" s="18" t="s">
        <v>10</v>
      </c>
      <c r="E27" s="32">
        <v>0</v>
      </c>
      <c r="F27" s="27"/>
      <c r="G27" s="28"/>
      <c r="H27" s="21">
        <f>'Category Discounts'!$C$11</f>
        <v>0</v>
      </c>
      <c r="I27" s="20">
        <f t="shared" si="1"/>
        <v>0</v>
      </c>
      <c r="J27" s="22">
        <f t="shared" si="0"/>
        <v>0</v>
      </c>
      <c r="K27" s="29"/>
      <c r="L27" s="82"/>
    </row>
    <row r="28" spans="2:12" ht="16.5" x14ac:dyDescent="0.3">
      <c r="B28" s="101">
        <v>14</v>
      </c>
      <c r="C28" s="25" t="s">
        <v>53</v>
      </c>
      <c r="D28" s="18" t="s">
        <v>10</v>
      </c>
      <c r="E28" s="32">
        <v>9</v>
      </c>
      <c r="F28" s="27"/>
      <c r="G28" s="28"/>
      <c r="H28" s="21">
        <f>'Category Discounts'!$C$11</f>
        <v>0</v>
      </c>
      <c r="I28" s="20">
        <f t="shared" si="1"/>
        <v>0</v>
      </c>
      <c r="J28" s="22">
        <f t="shared" si="0"/>
        <v>0</v>
      </c>
      <c r="K28" s="29"/>
      <c r="L28" s="82"/>
    </row>
    <row r="29" spans="2:12" ht="16.5" x14ac:dyDescent="0.3">
      <c r="B29" s="101">
        <v>15</v>
      </c>
      <c r="C29" s="25" t="s">
        <v>54</v>
      </c>
      <c r="D29" s="18" t="s">
        <v>10</v>
      </c>
      <c r="E29" s="32">
        <v>31</v>
      </c>
      <c r="F29" s="27"/>
      <c r="G29" s="28"/>
      <c r="H29" s="21">
        <f>'Category Discounts'!$C$11</f>
        <v>0</v>
      </c>
      <c r="I29" s="20">
        <f t="shared" si="1"/>
        <v>0</v>
      </c>
      <c r="J29" s="22">
        <f t="shared" si="0"/>
        <v>0</v>
      </c>
      <c r="K29" s="29"/>
      <c r="L29" s="82"/>
    </row>
    <row r="30" spans="2:12" ht="16.5" x14ac:dyDescent="0.3">
      <c r="B30" s="101">
        <v>16</v>
      </c>
      <c r="C30" s="25" t="s">
        <v>55</v>
      </c>
      <c r="D30" s="18" t="s">
        <v>10</v>
      </c>
      <c r="E30" s="32">
        <v>1</v>
      </c>
      <c r="F30" s="27"/>
      <c r="G30" s="28"/>
      <c r="H30" s="21">
        <f>'Category Discounts'!$C$11</f>
        <v>0</v>
      </c>
      <c r="I30" s="20">
        <f t="shared" si="1"/>
        <v>0</v>
      </c>
      <c r="J30" s="22">
        <f t="shared" si="0"/>
        <v>0</v>
      </c>
      <c r="K30" s="29"/>
      <c r="L30" s="82"/>
    </row>
    <row r="31" spans="2:12" ht="16.5" x14ac:dyDescent="0.3">
      <c r="B31" s="101">
        <v>17</v>
      </c>
      <c r="C31" s="25" t="s">
        <v>56</v>
      </c>
      <c r="D31" s="18" t="s">
        <v>10</v>
      </c>
      <c r="E31" s="32">
        <v>10000</v>
      </c>
      <c r="F31" s="27"/>
      <c r="G31" s="28"/>
      <c r="H31" s="21">
        <f>'Category Discounts'!$C$11</f>
        <v>0</v>
      </c>
      <c r="I31" s="20">
        <f t="shared" si="1"/>
        <v>0</v>
      </c>
      <c r="J31" s="22">
        <f t="shared" si="0"/>
        <v>0</v>
      </c>
      <c r="K31" s="29"/>
      <c r="L31" s="82"/>
    </row>
    <row r="32" spans="2:12" ht="16.5" x14ac:dyDescent="0.3">
      <c r="B32" s="101">
        <v>18</v>
      </c>
      <c r="C32" s="25" t="s">
        <v>57</v>
      </c>
      <c r="D32" s="18" t="s">
        <v>10</v>
      </c>
      <c r="E32" s="32">
        <v>10000</v>
      </c>
      <c r="F32" s="27"/>
      <c r="G32" s="28"/>
      <c r="H32" s="21">
        <f>'Category Discounts'!$C$11</f>
        <v>0</v>
      </c>
      <c r="I32" s="20">
        <f t="shared" si="1"/>
        <v>0</v>
      </c>
      <c r="J32" s="22">
        <f t="shared" si="0"/>
        <v>0</v>
      </c>
      <c r="K32" s="29"/>
      <c r="L32" s="82"/>
    </row>
    <row r="33" spans="2:12" ht="16.5" x14ac:dyDescent="0.3">
      <c r="B33" s="101">
        <v>19</v>
      </c>
      <c r="C33" s="25" t="s">
        <v>58</v>
      </c>
      <c r="D33" s="18" t="s">
        <v>10</v>
      </c>
      <c r="E33" s="32">
        <v>1</v>
      </c>
      <c r="F33" s="27"/>
      <c r="G33" s="28"/>
      <c r="H33" s="21">
        <f>'Category Discounts'!$C$11</f>
        <v>0</v>
      </c>
      <c r="I33" s="20">
        <f t="shared" si="1"/>
        <v>0</v>
      </c>
      <c r="J33" s="22">
        <f t="shared" si="0"/>
        <v>0</v>
      </c>
      <c r="K33" s="29"/>
      <c r="L33" s="82"/>
    </row>
    <row r="34" spans="2:12" ht="16.5" x14ac:dyDescent="0.3">
      <c r="B34" s="101">
        <v>20</v>
      </c>
      <c r="C34" s="25" t="s">
        <v>59</v>
      </c>
      <c r="D34" s="18" t="s">
        <v>10</v>
      </c>
      <c r="E34" s="32">
        <v>2</v>
      </c>
      <c r="F34" s="27"/>
      <c r="G34" s="28"/>
      <c r="H34" s="21">
        <f>'Category Discounts'!$C$11</f>
        <v>0</v>
      </c>
      <c r="I34" s="20">
        <f t="shared" si="1"/>
        <v>0</v>
      </c>
      <c r="J34" s="22">
        <f t="shared" si="0"/>
        <v>0</v>
      </c>
      <c r="K34" s="29"/>
      <c r="L34" s="82"/>
    </row>
    <row r="35" spans="2:12" ht="16.5" x14ac:dyDescent="0.3">
      <c r="B35" s="101">
        <v>21</v>
      </c>
      <c r="C35" s="25" t="s">
        <v>60</v>
      </c>
      <c r="D35" s="18" t="s">
        <v>10</v>
      </c>
      <c r="E35" s="32">
        <v>7</v>
      </c>
      <c r="F35" s="27"/>
      <c r="G35" s="28"/>
      <c r="H35" s="21">
        <f>'Category Discounts'!$C$11</f>
        <v>0</v>
      </c>
      <c r="I35" s="20">
        <f t="shared" si="1"/>
        <v>0</v>
      </c>
      <c r="J35" s="22">
        <f t="shared" si="0"/>
        <v>0</v>
      </c>
      <c r="K35" s="29"/>
      <c r="L35" s="82"/>
    </row>
    <row r="36" spans="2:12" ht="16.5" x14ac:dyDescent="0.3">
      <c r="B36" s="101">
        <v>22</v>
      </c>
      <c r="C36" s="30" t="s">
        <v>61</v>
      </c>
      <c r="D36" s="18" t="s">
        <v>10</v>
      </c>
      <c r="E36" s="32">
        <v>400</v>
      </c>
      <c r="F36" s="27"/>
      <c r="G36" s="28"/>
      <c r="H36" s="21">
        <f>'Category Discounts'!$C$11</f>
        <v>0</v>
      </c>
      <c r="I36" s="20">
        <f t="shared" si="1"/>
        <v>0</v>
      </c>
      <c r="J36" s="22">
        <f t="shared" si="0"/>
        <v>0</v>
      </c>
      <c r="K36" s="29"/>
      <c r="L36" s="82"/>
    </row>
    <row r="37" spans="2:12" ht="16.5" x14ac:dyDescent="0.3">
      <c r="B37" s="101">
        <v>23</v>
      </c>
      <c r="C37" s="30" t="s">
        <v>62</v>
      </c>
      <c r="D37" s="18" t="s">
        <v>10</v>
      </c>
      <c r="E37" s="32">
        <v>100</v>
      </c>
      <c r="F37" s="27"/>
      <c r="G37" s="28"/>
      <c r="H37" s="21">
        <f>'Category Discounts'!$C$11</f>
        <v>0</v>
      </c>
      <c r="I37" s="20">
        <f t="shared" si="1"/>
        <v>0</v>
      </c>
      <c r="J37" s="22">
        <f t="shared" si="0"/>
        <v>0</v>
      </c>
      <c r="K37" s="29"/>
      <c r="L37" s="82"/>
    </row>
    <row r="38" spans="2:12" ht="16.5" x14ac:dyDescent="0.3">
      <c r="B38" s="101">
        <v>24</v>
      </c>
      <c r="C38" s="25" t="s">
        <v>63</v>
      </c>
      <c r="D38" s="18" t="s">
        <v>10</v>
      </c>
      <c r="E38" s="32">
        <v>2</v>
      </c>
      <c r="F38" s="27"/>
      <c r="G38" s="28"/>
      <c r="H38" s="21">
        <f>'Category Discounts'!$C$11</f>
        <v>0</v>
      </c>
      <c r="I38" s="20">
        <f t="shared" si="1"/>
        <v>0</v>
      </c>
      <c r="J38" s="22">
        <f t="shared" si="0"/>
        <v>0</v>
      </c>
      <c r="K38" s="29"/>
      <c r="L38" s="82"/>
    </row>
    <row r="39" spans="2:12" ht="17.25" thickBot="1" x14ac:dyDescent="0.35">
      <c r="B39" s="103">
        <v>25</v>
      </c>
      <c r="C39" s="104" t="s">
        <v>64</v>
      </c>
      <c r="D39" s="105" t="s">
        <v>10</v>
      </c>
      <c r="E39" s="106">
        <v>200</v>
      </c>
      <c r="F39" s="86"/>
      <c r="G39" s="87"/>
      <c r="H39" s="107">
        <f>'Category Discounts'!$C$11</f>
        <v>0</v>
      </c>
      <c r="I39" s="108">
        <f t="shared" si="1"/>
        <v>0</v>
      </c>
      <c r="J39" s="109">
        <f t="shared" si="0"/>
        <v>0</v>
      </c>
      <c r="K39" s="90"/>
      <c r="L39" s="91"/>
    </row>
    <row r="40" spans="2:12" ht="13.5" customHeight="1" thickBot="1" x14ac:dyDescent="0.25">
      <c r="G40" s="146" t="s">
        <v>18</v>
      </c>
      <c r="H40" s="146"/>
      <c r="I40" s="173"/>
      <c r="J40" s="92">
        <f>SUM(J15:J39)</f>
        <v>0</v>
      </c>
    </row>
  </sheetData>
  <mergeCells count="9">
    <mergeCell ref="G40:I40"/>
    <mergeCell ref="G4:J4"/>
    <mergeCell ref="G13:L13"/>
    <mergeCell ref="B7:L7"/>
    <mergeCell ref="B8:L8"/>
    <mergeCell ref="B9:L9"/>
    <mergeCell ref="B10:L10"/>
    <mergeCell ref="B11:L11"/>
    <mergeCell ref="B6:L6"/>
  </mergeCells>
  <conditionalFormatting sqref="G4:H4">
    <cfRule type="cellIs" dxfId="5" priority="2" operator="greaterThan">
      <formula>0.9</formula>
    </cfRule>
    <cfRule type="cellIs" dxfId="4" priority="3" operator="lessThan">
      <formula>0.9</formula>
    </cfRule>
  </conditionalFormatting>
  <conditionalFormatting sqref="G4:J4">
    <cfRule type="containsBlanks" dxfId="3" priority="1">
      <formula>LEN(TRIM(G4))=0</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BC310-7EBA-4C49-83E1-CAD55777F1CC}">
  <dimension ref="B2:L29"/>
  <sheetViews>
    <sheetView showGridLines="0" zoomScaleNormal="100" workbookViewId="0">
      <selection activeCell="C20" sqref="C20"/>
    </sheetView>
  </sheetViews>
  <sheetFormatPr defaultColWidth="9.140625" defaultRowHeight="12.75" x14ac:dyDescent="0.2"/>
  <cols>
    <col min="1" max="1" width="4.7109375" style="2" customWidth="1"/>
    <col min="2" max="2" width="17.7109375" style="2" customWidth="1"/>
    <col min="3" max="3" width="48.7109375" style="2" customWidth="1"/>
    <col min="4" max="5" width="9.140625" style="2"/>
    <col min="6" max="6" width="17.85546875" style="2" bestFit="1" customWidth="1"/>
    <col min="7" max="7" width="13" style="2" customWidth="1"/>
    <col min="8" max="8" width="13.85546875" style="13" customWidth="1"/>
    <col min="9" max="9" width="12" style="14" customWidth="1"/>
    <col min="10" max="10" width="15.140625" style="2" bestFit="1" customWidth="1"/>
    <col min="11" max="11" width="17.7109375" style="2" customWidth="1"/>
    <col min="12" max="12" width="48.7109375" style="2" customWidth="1"/>
    <col min="13" max="16384" width="9.140625" style="2"/>
  </cols>
  <sheetData>
    <row r="2" spans="2:12" ht="18.75" thickBot="1" x14ac:dyDescent="0.3">
      <c r="B2" s="113" t="str">
        <f>Instructions!B2</f>
        <v>61-26-84571 - Archival Supplies</v>
      </c>
      <c r="F2" s="3"/>
      <c r="G2" s="4"/>
      <c r="H2" s="5"/>
      <c r="I2" s="6"/>
      <c r="J2" s="4"/>
      <c r="K2" s="4"/>
      <c r="L2" s="4"/>
    </row>
    <row r="3" spans="2:12" ht="18.75" thickBot="1" x14ac:dyDescent="0.3">
      <c r="B3" s="113" t="s">
        <v>25</v>
      </c>
      <c r="F3" s="7" t="s">
        <v>11</v>
      </c>
      <c r="G3" s="8">
        <f>Instructions!D2</f>
        <v>0</v>
      </c>
      <c r="H3" s="9"/>
      <c r="I3" s="10"/>
      <c r="J3" s="11"/>
      <c r="K3" s="4"/>
      <c r="L3" s="4"/>
    </row>
    <row r="4" spans="2:12" ht="13.5" thickBot="1" x14ac:dyDescent="0.25">
      <c r="B4" s="1"/>
      <c r="F4" s="12" t="s">
        <v>2</v>
      </c>
      <c r="G4" s="156" t="str">
        <f>IF(COUNTA(G26:G28)=0, "", COUNTA(G26:G28)/ROWS(G26:G28))</f>
        <v/>
      </c>
      <c r="H4" s="156"/>
      <c r="I4" s="156"/>
      <c r="J4" s="157"/>
    </row>
    <row r="5" spans="2:12" ht="13.5" thickBot="1" x14ac:dyDescent="0.25"/>
    <row r="6" spans="2:12" ht="54.75" customHeight="1" x14ac:dyDescent="0.2">
      <c r="B6" s="164" t="str">
        <f>'1. Folders &amp; Envelopes'!B6</f>
        <v xml:space="preserve">Instructions: Please provide pricing for all product category items listed in this worksheet. The State will only accept items that are functionally equivalent to the specified items. Pricing must include all delivery, shipping, service, restocking, and administrative costs associated with the product. The cost proposal reflects the current vendors' unit of measure (UOM) and package size. </v>
      </c>
      <c r="C6" s="165"/>
      <c r="D6" s="165"/>
      <c r="E6" s="165"/>
      <c r="F6" s="165"/>
      <c r="G6" s="165"/>
      <c r="H6" s="165"/>
      <c r="I6" s="165"/>
      <c r="J6" s="165"/>
      <c r="K6" s="165"/>
      <c r="L6" s="166"/>
    </row>
    <row r="7" spans="2:12" ht="16.5" x14ac:dyDescent="0.2">
      <c r="B7" s="158" t="str">
        <f>'1. Folders &amp; Envelopes'!B7</f>
        <v>Requirements for State Bidding:</v>
      </c>
      <c r="C7" s="159"/>
      <c r="D7" s="159"/>
      <c r="E7" s="159"/>
      <c r="F7" s="159"/>
      <c r="G7" s="159"/>
      <c r="H7" s="159"/>
      <c r="I7" s="159"/>
      <c r="J7" s="159"/>
      <c r="K7" s="159"/>
      <c r="L7" s="160"/>
    </row>
    <row r="8" spans="2:12" x14ac:dyDescent="0.2">
      <c r="B8" s="167" t="str">
        <f>'1. Folders &amp; Envelopes'!B8</f>
        <v>1. Each category must include pricing for at least 90% of the items within the selected category.</v>
      </c>
      <c r="C8" s="168"/>
      <c r="D8" s="168"/>
      <c r="E8" s="168"/>
      <c r="F8" s="168"/>
      <c r="G8" s="168"/>
      <c r="H8" s="168"/>
      <c r="I8" s="168"/>
      <c r="J8" s="168"/>
      <c r="K8" s="168"/>
      <c r="L8" s="169"/>
    </row>
    <row r="9" spans="2:12" x14ac:dyDescent="0.2">
      <c r="B9" s="167" t="str">
        <f>'1. Folders &amp; Envelopes'!B9</f>
        <v>2. Price must be Public Listed Price (PLP).</v>
      </c>
      <c r="C9" s="168"/>
      <c r="D9" s="168"/>
      <c r="E9" s="168"/>
      <c r="F9" s="168"/>
      <c r="G9" s="168"/>
      <c r="H9" s="168"/>
      <c r="I9" s="168"/>
      <c r="J9" s="168"/>
      <c r="K9" s="168"/>
      <c r="L9" s="169"/>
    </row>
    <row r="10" spans="2:12" x14ac:dyDescent="0.2">
      <c r="B10" s="167" t="str">
        <f>'1. Folders &amp; Envelopes'!B10</f>
        <v>3. Leave all items blank rather than inserting a 0 if you are not bidding on a particular item.</v>
      </c>
      <c r="C10" s="168"/>
      <c r="D10" s="168"/>
      <c r="E10" s="168"/>
      <c r="F10" s="168"/>
      <c r="G10" s="168"/>
      <c r="H10" s="168"/>
      <c r="I10" s="168"/>
      <c r="J10" s="168"/>
      <c r="K10" s="168"/>
      <c r="L10" s="169"/>
    </row>
    <row r="11" spans="2:12" ht="13.5" thickBot="1" x14ac:dyDescent="0.25">
      <c r="B11" s="170" t="str">
        <f>'1. Folders &amp; Envelopes'!B11</f>
        <v xml:space="preserve">4. Price must be ALL INCLUSIVE, including any and all delivery costs or destination fees.		</v>
      </c>
      <c r="C11" s="171"/>
      <c r="D11" s="171"/>
      <c r="E11" s="171"/>
      <c r="F11" s="171"/>
      <c r="G11" s="171"/>
      <c r="H11" s="171"/>
      <c r="I11" s="171"/>
      <c r="J11" s="171"/>
      <c r="K11" s="171"/>
      <c r="L11" s="172"/>
    </row>
    <row r="13" spans="2:12" s="15" customFormat="1" ht="17.25" thickBot="1" x14ac:dyDescent="0.35">
      <c r="G13" s="161" t="s">
        <v>3</v>
      </c>
      <c r="H13" s="161"/>
      <c r="I13" s="161"/>
      <c r="J13" s="161"/>
      <c r="K13" s="161"/>
      <c r="L13" s="161"/>
    </row>
    <row r="14" spans="2:12" ht="39" thickBot="1" x14ac:dyDescent="0.25">
      <c r="B14" s="93" t="s">
        <v>26</v>
      </c>
      <c r="C14" s="94" t="s">
        <v>5</v>
      </c>
      <c r="D14" s="95" t="s">
        <v>6</v>
      </c>
      <c r="E14" s="96" t="s">
        <v>7</v>
      </c>
      <c r="F14" s="97" t="s">
        <v>8</v>
      </c>
      <c r="G14" s="98" t="s">
        <v>16</v>
      </c>
      <c r="H14" s="99" t="s">
        <v>1</v>
      </c>
      <c r="I14" s="98" t="s">
        <v>17</v>
      </c>
      <c r="J14" s="98" t="s">
        <v>19</v>
      </c>
      <c r="K14" s="97" t="s">
        <v>4</v>
      </c>
      <c r="L14" s="100" t="s">
        <v>9</v>
      </c>
    </row>
    <row r="15" spans="2:12" ht="17.25" thickTop="1" x14ac:dyDescent="0.3">
      <c r="B15" s="101">
        <v>1</v>
      </c>
      <c r="C15" s="17" t="str">
        <f>'[1]Storage Boxes &amp; Containers'!B2</f>
        <v>61-389 Archival Boxes</v>
      </c>
      <c r="D15" s="18" t="s">
        <v>10</v>
      </c>
      <c r="E15" s="31">
        <f>'[1]Storage Boxes &amp; Containers'!D2</f>
        <v>12</v>
      </c>
      <c r="F15" s="19"/>
      <c r="G15" s="20"/>
      <c r="H15" s="21">
        <f>'Category Discounts'!$C$11</f>
        <v>0</v>
      </c>
      <c r="I15" s="20">
        <f>G15*H15</f>
        <v>0</v>
      </c>
      <c r="J15" s="22">
        <f t="shared" ref="J15:J28" si="0">SUM(G15-I15)</f>
        <v>0</v>
      </c>
      <c r="K15" s="23"/>
      <c r="L15" s="102"/>
    </row>
    <row r="16" spans="2:12" ht="16.5" x14ac:dyDescent="0.3">
      <c r="B16" s="101">
        <v>2</v>
      </c>
      <c r="C16" s="17" t="str">
        <f>'[1]Storage Boxes &amp; Containers'!B3</f>
        <v>Barrier Board</v>
      </c>
      <c r="D16" s="18" t="s">
        <v>10</v>
      </c>
      <c r="E16" s="31">
        <f>'[1]Storage Boxes &amp; Containers'!D3</f>
        <v>25</v>
      </c>
      <c r="F16" s="19"/>
      <c r="G16" s="20"/>
      <c r="H16" s="21">
        <f>'Category Discounts'!$C$11</f>
        <v>0</v>
      </c>
      <c r="I16" s="20">
        <f t="shared" ref="I16:I28" si="1">G16*H16</f>
        <v>0</v>
      </c>
      <c r="J16" s="22">
        <f t="shared" si="0"/>
        <v>0</v>
      </c>
      <c r="K16" s="23"/>
      <c r="L16" s="102"/>
    </row>
    <row r="17" spans="2:12" ht="16.5" x14ac:dyDescent="0.3">
      <c r="B17" s="101">
        <v>3</v>
      </c>
      <c r="C17" s="17" t="str">
        <f>'[1]Storage Boxes &amp; Containers'!B4</f>
        <v>B-Flute Corrugated Board</v>
      </c>
      <c r="D17" s="18" t="s">
        <v>10</v>
      </c>
      <c r="E17" s="31">
        <f>'[1]Storage Boxes &amp; Containers'!D4</f>
        <v>3150</v>
      </c>
      <c r="F17" s="19"/>
      <c r="G17" s="20"/>
      <c r="H17" s="21">
        <f>'Category Discounts'!$C$11</f>
        <v>0</v>
      </c>
      <c r="I17" s="20">
        <f t="shared" si="1"/>
        <v>0</v>
      </c>
      <c r="J17" s="22">
        <f t="shared" si="0"/>
        <v>0</v>
      </c>
      <c r="K17" s="23"/>
      <c r="L17" s="102"/>
    </row>
    <row r="18" spans="2:12" ht="16.5" x14ac:dyDescent="0.3">
      <c r="B18" s="101">
        <v>4</v>
      </c>
      <c r="C18" s="24" t="str">
        <f>'[1]Storage Boxes &amp; Containers'!B5</f>
        <v>E-Flute Clamshell</v>
      </c>
      <c r="D18" s="18" t="s">
        <v>10</v>
      </c>
      <c r="E18" s="31">
        <f>'[1]Storage Boxes &amp; Containers'!D5</f>
        <v>20</v>
      </c>
      <c r="F18" s="19"/>
      <c r="G18" s="20"/>
      <c r="H18" s="21">
        <f>'Category Discounts'!$C$11</f>
        <v>0</v>
      </c>
      <c r="I18" s="20">
        <f t="shared" si="1"/>
        <v>0</v>
      </c>
      <c r="J18" s="22">
        <f t="shared" si="0"/>
        <v>0</v>
      </c>
      <c r="K18" s="23"/>
      <c r="L18" s="102"/>
    </row>
    <row r="19" spans="2:12" ht="16.5" x14ac:dyDescent="0.3">
      <c r="B19" s="101">
        <v>5</v>
      </c>
      <c r="C19" s="24" t="str">
        <f>'[1]Storage Boxes &amp; Containers'!B6</f>
        <v>E-Flute Pamphlet</v>
      </c>
      <c r="D19" s="18" t="s">
        <v>10</v>
      </c>
      <c r="E19" s="31">
        <f>'[1]Storage Boxes &amp; Containers'!D6</f>
        <v>600</v>
      </c>
      <c r="F19" s="19"/>
      <c r="G19" s="20"/>
      <c r="H19" s="21">
        <f>'Category Discounts'!$C$11</f>
        <v>0</v>
      </c>
      <c r="I19" s="20">
        <f t="shared" si="1"/>
        <v>0</v>
      </c>
      <c r="J19" s="22">
        <f t="shared" si="0"/>
        <v>0</v>
      </c>
      <c r="K19" s="23"/>
      <c r="L19" s="102"/>
    </row>
    <row r="20" spans="2:12" ht="16.5" x14ac:dyDescent="0.3">
      <c r="B20" s="101">
        <v>6</v>
      </c>
      <c r="C20" s="17" t="str">
        <f>'[1]Storage Boxes &amp; Containers'!B7</f>
        <v>Barrier Board Flip Top Case (Various Sizes)</v>
      </c>
      <c r="D20" s="18" t="s">
        <v>10</v>
      </c>
      <c r="E20" s="31">
        <f>'[1]Storage Boxes &amp; Containers'!D7</f>
        <v>2000</v>
      </c>
      <c r="F20" s="19"/>
      <c r="G20" s="20"/>
      <c r="H20" s="21">
        <f>'Category Discounts'!$C$11</f>
        <v>0</v>
      </c>
      <c r="I20" s="20">
        <f t="shared" si="1"/>
        <v>0</v>
      </c>
      <c r="J20" s="22">
        <f t="shared" si="0"/>
        <v>0</v>
      </c>
      <c r="K20" s="23"/>
      <c r="L20" s="102"/>
    </row>
    <row r="21" spans="2:12" ht="16.5" x14ac:dyDescent="0.3">
      <c r="B21" s="101">
        <v>7</v>
      </c>
      <c r="C21" s="17" t="str">
        <f>'[1]Storage Boxes &amp; Containers'!B8</f>
        <v>E-Flute Corrugated Board</v>
      </c>
      <c r="D21" s="18" t="s">
        <v>10</v>
      </c>
      <c r="E21" s="31">
        <f>'[1]Storage Boxes &amp; Containers'!D8</f>
        <v>7000</v>
      </c>
      <c r="F21" s="19"/>
      <c r="G21" s="20"/>
      <c r="H21" s="21">
        <f>'Category Discounts'!$C$11</f>
        <v>0</v>
      </c>
      <c r="I21" s="20">
        <f t="shared" si="1"/>
        <v>0</v>
      </c>
      <c r="J21" s="22">
        <f t="shared" si="0"/>
        <v>0</v>
      </c>
      <c r="K21" s="23"/>
      <c r="L21" s="102"/>
    </row>
    <row r="22" spans="2:12" ht="16.5" x14ac:dyDescent="0.3">
      <c r="B22" s="101">
        <v>8</v>
      </c>
      <c r="C22" s="17" t="str">
        <f>'[1]Storage Boxes &amp; Containers'!B9</f>
        <v>Document Case Legal Size Pull String Flip Top</v>
      </c>
      <c r="D22" s="18" t="s">
        <v>10</v>
      </c>
      <c r="E22" s="31">
        <f>'[1]Storage Boxes &amp; Containers'!D9</f>
        <v>440</v>
      </c>
      <c r="F22" s="19"/>
      <c r="G22" s="20"/>
      <c r="H22" s="21">
        <f>'Category Discounts'!$C$11</f>
        <v>0</v>
      </c>
      <c r="I22" s="20">
        <f t="shared" si="1"/>
        <v>0</v>
      </c>
      <c r="J22" s="22">
        <f t="shared" si="0"/>
        <v>0</v>
      </c>
      <c r="K22" s="23"/>
      <c r="L22" s="102"/>
    </row>
    <row r="23" spans="2:12" ht="16.5" x14ac:dyDescent="0.3">
      <c r="B23" s="101">
        <v>9</v>
      </c>
      <c r="C23" s="17" t="str">
        <f>'[1]Storage Boxes &amp; Containers'!B10</f>
        <v>Document Case Legal Size Flip Top</v>
      </c>
      <c r="D23" s="18" t="s">
        <v>10</v>
      </c>
      <c r="E23" s="32">
        <f>'[1]Storage Boxes &amp; Containers'!D10</f>
        <v>144</v>
      </c>
      <c r="F23" s="19"/>
      <c r="G23" s="20"/>
      <c r="H23" s="21">
        <f>'Category Discounts'!$C$11</f>
        <v>0</v>
      </c>
      <c r="I23" s="20">
        <f t="shared" si="1"/>
        <v>0</v>
      </c>
      <c r="J23" s="22">
        <f t="shared" si="0"/>
        <v>0</v>
      </c>
      <c r="K23" s="23"/>
      <c r="L23" s="102"/>
    </row>
    <row r="24" spans="2:12" ht="16.5" x14ac:dyDescent="0.3">
      <c r="B24" s="101">
        <v>10</v>
      </c>
      <c r="C24" s="25" t="str">
        <f>'[1]Storage Boxes &amp; Containers'!B11</f>
        <v>Document Case Full Legal Size</v>
      </c>
      <c r="D24" s="18" t="s">
        <v>10</v>
      </c>
      <c r="E24" s="32">
        <f>'[1]Storage Boxes &amp; Containers'!D11</f>
        <v>100</v>
      </c>
      <c r="F24" s="19"/>
      <c r="G24" s="20"/>
      <c r="H24" s="21">
        <f>'Category Discounts'!$C$11</f>
        <v>0</v>
      </c>
      <c r="I24" s="20">
        <f t="shared" si="1"/>
        <v>0</v>
      </c>
      <c r="J24" s="22">
        <f t="shared" si="0"/>
        <v>0</v>
      </c>
      <c r="K24" s="23"/>
      <c r="L24" s="102"/>
    </row>
    <row r="25" spans="2:12" ht="16.5" x14ac:dyDescent="0.3">
      <c r="B25" s="101">
        <v>11</v>
      </c>
      <c r="C25" s="25" t="str">
        <f>'[1]Storage Boxes &amp; Containers'!B12</f>
        <v>Document Case Full Letter Size</v>
      </c>
      <c r="D25" s="18" t="s">
        <v>10</v>
      </c>
      <c r="E25" s="32">
        <f>'[1]Storage Boxes &amp; Containers'!D12</f>
        <v>466</v>
      </c>
      <c r="F25" s="19"/>
      <c r="G25" s="20"/>
      <c r="H25" s="21">
        <f>'Category Discounts'!$C$11</f>
        <v>0</v>
      </c>
      <c r="I25" s="20">
        <f t="shared" si="1"/>
        <v>0</v>
      </c>
      <c r="J25" s="22">
        <f t="shared" si="0"/>
        <v>0</v>
      </c>
      <c r="K25" s="23"/>
      <c r="L25" s="102"/>
    </row>
    <row r="26" spans="2:12" ht="16.5" x14ac:dyDescent="0.3">
      <c r="B26" s="101">
        <v>12</v>
      </c>
      <c r="C26" s="25" t="str">
        <f>'[1]Storage Boxes &amp; Containers'!B13</f>
        <v>6" Diameter Roll Storage Tubes</v>
      </c>
      <c r="D26" s="18" t="s">
        <v>10</v>
      </c>
      <c r="E26" s="32">
        <f>'[1]Storage Boxes &amp; Containers'!D13</f>
        <v>6</v>
      </c>
      <c r="F26" s="19"/>
      <c r="G26" s="20"/>
      <c r="H26" s="21">
        <f>'Category Discounts'!$C$11</f>
        <v>0</v>
      </c>
      <c r="I26" s="20">
        <f t="shared" si="1"/>
        <v>0</v>
      </c>
      <c r="J26" s="22">
        <f t="shared" si="0"/>
        <v>0</v>
      </c>
      <c r="K26" s="23"/>
      <c r="L26" s="102"/>
    </row>
    <row r="27" spans="2:12" ht="16.5" x14ac:dyDescent="0.3">
      <c r="B27" s="101">
        <v>13</v>
      </c>
      <c r="C27" s="25" t="str">
        <f>'[1]Storage Boxes &amp; Containers'!B14</f>
        <v>Dropfront Oversized Container</v>
      </c>
      <c r="D27" s="18" t="s">
        <v>10</v>
      </c>
      <c r="E27" s="32">
        <f>'[1]Storage Boxes &amp; Containers'!D14</f>
        <v>10</v>
      </c>
      <c r="F27" s="27"/>
      <c r="G27" s="28"/>
      <c r="H27" s="21">
        <f>'Category Discounts'!$C$11</f>
        <v>0</v>
      </c>
      <c r="I27" s="20">
        <f t="shared" si="1"/>
        <v>0</v>
      </c>
      <c r="J27" s="22">
        <f t="shared" si="0"/>
        <v>0</v>
      </c>
      <c r="K27" s="29"/>
      <c r="L27" s="82"/>
    </row>
    <row r="28" spans="2:12" ht="17.25" thickBot="1" x14ac:dyDescent="0.35">
      <c r="B28" s="103">
        <v>14</v>
      </c>
      <c r="C28" s="104" t="str">
        <f>'[1]Storage Boxes &amp; Containers'!B15</f>
        <v>Record Storage Carton</v>
      </c>
      <c r="D28" s="105" t="s">
        <v>10</v>
      </c>
      <c r="E28" s="106">
        <f>'[1]Storage Boxes &amp; Containers'!D15</f>
        <v>55</v>
      </c>
      <c r="F28" s="86"/>
      <c r="G28" s="87"/>
      <c r="H28" s="107">
        <f>'Category Discounts'!$C$11</f>
        <v>0</v>
      </c>
      <c r="I28" s="108">
        <f t="shared" si="1"/>
        <v>0</v>
      </c>
      <c r="J28" s="109">
        <f t="shared" si="0"/>
        <v>0</v>
      </c>
      <c r="K28" s="90"/>
      <c r="L28" s="91"/>
    </row>
    <row r="29" spans="2:12" ht="13.5" customHeight="1" thickBot="1" x14ac:dyDescent="0.25">
      <c r="G29" s="146" t="s">
        <v>18</v>
      </c>
      <c r="H29" s="146"/>
      <c r="I29" s="173"/>
      <c r="J29" s="92">
        <f>SUM(J15:J28)</f>
        <v>0</v>
      </c>
    </row>
  </sheetData>
  <mergeCells count="9">
    <mergeCell ref="G4:J4"/>
    <mergeCell ref="B6:L6"/>
    <mergeCell ref="G13:L13"/>
    <mergeCell ref="G29:I29"/>
    <mergeCell ref="B7:L7"/>
    <mergeCell ref="B8:L8"/>
    <mergeCell ref="B9:L9"/>
    <mergeCell ref="B10:L10"/>
    <mergeCell ref="B11:L11"/>
  </mergeCells>
  <conditionalFormatting sqref="G4:H4">
    <cfRule type="cellIs" dxfId="2" priority="2" operator="greaterThan">
      <formula>0.9</formula>
    </cfRule>
    <cfRule type="cellIs" dxfId="1" priority="3" operator="lessThan">
      <formula>0.9</formula>
    </cfRule>
  </conditionalFormatting>
  <conditionalFormatting sqref="G4:J4">
    <cfRule type="containsBlanks" dxfId="0" priority="1">
      <formula>LEN(TRIM(G4))=0</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574570357FAF49B540B1229CED91C8" ma:contentTypeVersion="4" ma:contentTypeDescription="Create a new document." ma:contentTypeScope="" ma:versionID="59e5bf57d094d33c8d6a7062416b2498">
  <xsd:schema xmlns:xsd="http://www.w3.org/2001/XMLSchema" xmlns:xs="http://www.w3.org/2001/XMLSchema" xmlns:p="http://schemas.microsoft.com/office/2006/metadata/properties" xmlns:ns2="07614435-996d-42a5-8e11-4bfebcd7b29a" targetNamespace="http://schemas.microsoft.com/office/2006/metadata/properties" ma:root="true" ma:fieldsID="e7bbe26556324146996ee2bb49f2adbb" ns2:_="">
    <xsd:import namespace="07614435-996d-42a5-8e11-4bfebcd7b29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614435-996d-42a5-8e11-4bfebcd7b29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E20CB20-38F8-4F4E-858D-6E735552BA7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614435-996d-42a5-8e11-4bfebcd7b2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DF406D45-5894-4F54-8DBD-1D398B2AE5B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AB4269A-E5C9-4296-AFF9-A4D5DD9F102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Category Discounts</vt:lpstr>
      <vt:lpstr>1. Folders &amp; Envelopes</vt:lpstr>
      <vt:lpstr>2. Tools &amp; Supplies</vt:lpstr>
      <vt:lpstr>3. Storage Boxes &amp; Containers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Krista Tate</dc:creator>
  <cp:keywords/>
  <dc:description/>
  <cp:lastModifiedBy>Sample IV, Arthur</cp:lastModifiedBy>
  <cp:revision/>
  <dcterms:created xsi:type="dcterms:W3CDTF">2024-09-25T13:14:52Z</dcterms:created>
  <dcterms:modified xsi:type="dcterms:W3CDTF">2025-11-17T15:54:59Z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0x01010023574570357FAF49B540B1229CED91C8</vt:lpwstr>
  </property>
  <property fmtid="{D5CDD505-2E9C-101B-9397-08002B2CF9AE}" pid="3" name="xd_ProgID">
    <vt:lpwstr/>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TemplateUrl">
    <vt:lpwstr/>
  </property>
  <property fmtid="{D5CDD505-2E9C-101B-9397-08002B2CF9AE}" pid="8" name="_ExtendedDescription">
    <vt:lpwstr/>
  </property>
  <property fmtid="{D5CDD505-2E9C-101B-9397-08002B2CF9AE}" pid="9" name="TriggerFlowInfo">
    <vt:lpwstr/>
  </property>
  <property fmtid="{D5CDD505-2E9C-101B-9397-08002B2CF9AE}" pid="10" name="xd_Signature">
    <vt:bool>false</vt:bool>
  </property>
</Properties>
</file>